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이원영\매입매출현황표(향천,hc)\"/>
    </mc:Choice>
  </mc:AlternateContent>
  <bookViews>
    <workbookView xWindow="0" yWindow="0" windowWidth="28800" windowHeight="12315" activeTab="2"/>
  </bookViews>
  <sheets>
    <sheet name="2016.11 향천매출" sheetId="1" r:id="rId1"/>
    <sheet name="2016.11 향천매입" sheetId="2" r:id="rId2"/>
    <sheet name="2016.11 향천" sheetId="3" r:id="rId3"/>
    <sheet name="2016.11 HC매출" sheetId="4" r:id="rId4"/>
    <sheet name="2016.11 HC매입" sheetId="5" r:id="rId5"/>
    <sheet name="2016.11 HC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6" l="1"/>
  <c r="E5" i="6"/>
  <c r="C5" i="6"/>
  <c r="E4" i="6"/>
  <c r="D4" i="6"/>
  <c r="C4" i="6"/>
  <c r="E3" i="6"/>
  <c r="D3" i="6"/>
  <c r="C3" i="6"/>
  <c r="I36" i="4"/>
  <c r="H36" i="4"/>
  <c r="H27" i="4"/>
  <c r="J25" i="5" l="1"/>
  <c r="I25" i="5"/>
  <c r="H25" i="5"/>
  <c r="I21" i="5"/>
  <c r="J21" i="5"/>
  <c r="H21" i="5"/>
  <c r="J13" i="5"/>
  <c r="J14" i="5"/>
  <c r="J15" i="5"/>
  <c r="J16" i="5"/>
  <c r="J17" i="5"/>
  <c r="J18" i="5"/>
  <c r="J19" i="5"/>
  <c r="J20" i="5"/>
  <c r="J12" i="5"/>
  <c r="D38" i="5"/>
  <c r="E38" i="5"/>
  <c r="C38" i="5"/>
  <c r="I7" i="5"/>
  <c r="J7" i="5"/>
  <c r="H7" i="5"/>
  <c r="J4" i="5"/>
  <c r="J5" i="5"/>
  <c r="J6" i="5"/>
  <c r="J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" i="5"/>
  <c r="I29" i="4" l="1"/>
  <c r="J24" i="4"/>
  <c r="J25" i="4"/>
  <c r="J26" i="4"/>
  <c r="J27" i="4"/>
  <c r="J28" i="4"/>
  <c r="J23" i="4"/>
  <c r="H29" i="4"/>
  <c r="I19" i="4"/>
  <c r="J19" i="4"/>
  <c r="H19" i="4"/>
  <c r="J14" i="4"/>
  <c r="J15" i="4"/>
  <c r="J16" i="4"/>
  <c r="J17" i="4"/>
  <c r="J18" i="4"/>
  <c r="J13" i="4"/>
  <c r="J29" i="4" l="1"/>
  <c r="J36" i="4"/>
  <c r="D59" i="4"/>
  <c r="C59" i="4"/>
  <c r="I8" i="4"/>
  <c r="H8" i="4"/>
  <c r="J4" i="4"/>
  <c r="J5" i="4"/>
  <c r="J6" i="4"/>
  <c r="J8" i="4" s="1"/>
  <c r="J7" i="4"/>
  <c r="J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3" i="4"/>
  <c r="E59" i="4" s="1"/>
  <c r="D4" i="3"/>
  <c r="E4" i="3" s="1"/>
  <c r="C4" i="3"/>
  <c r="D3" i="3"/>
  <c r="C3" i="3"/>
  <c r="C5" i="3" s="1"/>
  <c r="J28" i="2"/>
  <c r="I28" i="2"/>
  <c r="H28" i="2"/>
  <c r="D5" i="3" l="1"/>
  <c r="E3" i="3"/>
  <c r="E5" i="3" s="1"/>
  <c r="I22" i="2"/>
  <c r="J22" i="2"/>
  <c r="H22" i="2"/>
  <c r="J15" i="2"/>
  <c r="J16" i="2"/>
  <c r="J17" i="2"/>
  <c r="J18" i="2"/>
  <c r="J19" i="2"/>
  <c r="J20" i="2"/>
  <c r="J21" i="2"/>
  <c r="J14" i="2"/>
  <c r="D57" i="2"/>
  <c r="E57" i="2"/>
  <c r="I8" i="2"/>
  <c r="J8" i="2"/>
  <c r="H8" i="2"/>
  <c r="J4" i="2"/>
  <c r="J5" i="2"/>
  <c r="J6" i="2"/>
  <c r="J7" i="2"/>
  <c r="J3" i="2"/>
  <c r="C57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3" i="2"/>
  <c r="H75" i="1"/>
  <c r="J75" i="1"/>
  <c r="I75" i="1"/>
  <c r="I69" i="1"/>
  <c r="J69" i="1"/>
  <c r="H69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3" i="1"/>
  <c r="D202" i="1"/>
  <c r="E202" i="1"/>
  <c r="C20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3" i="1"/>
</calcChain>
</file>

<file path=xl/sharedStrings.xml><?xml version="1.0" encoding="utf-8"?>
<sst xmlns="http://schemas.openxmlformats.org/spreadsheetml/2006/main" count="1006" uniqueCount="600">
  <si>
    <t>상호</t>
    <phoneticPr fontId="5" type="noConversion"/>
  </si>
  <si>
    <t>사업자등록번호</t>
    <phoneticPr fontId="5" type="noConversion"/>
  </si>
  <si>
    <t>공급가액</t>
    <phoneticPr fontId="5" type="noConversion"/>
  </si>
  <si>
    <t>부가세</t>
    <phoneticPr fontId="5" type="noConversion"/>
  </si>
  <si>
    <t>합 계</t>
    <phoneticPr fontId="5" type="noConversion"/>
  </si>
  <si>
    <t>상호</t>
    <phoneticPr fontId="5" type="noConversion"/>
  </si>
  <si>
    <t>사업자등록번호</t>
    <phoneticPr fontId="5" type="noConversion"/>
  </si>
  <si>
    <t>공급가액</t>
    <phoneticPr fontId="5" type="noConversion"/>
  </si>
  <si>
    <t>부가세</t>
    <phoneticPr fontId="5" type="noConversion"/>
  </si>
  <si>
    <t>전국도매인협동조합</t>
  </si>
  <si>
    <t>로하스푸드시스템</t>
  </si>
  <si>
    <t>하나마트</t>
  </si>
  <si>
    <t>영광식품</t>
  </si>
  <si>
    <t>빅쎄일마트</t>
  </si>
  <si>
    <t>중신슈퍼</t>
  </si>
  <si>
    <t>놀부식품</t>
  </si>
  <si>
    <t>보은대추한과</t>
  </si>
  <si>
    <t>진흥유통</t>
  </si>
  <si>
    <t>제일도매25시</t>
  </si>
  <si>
    <t>형통상회</t>
  </si>
  <si>
    <t>천일종합식자재</t>
  </si>
  <si>
    <t>고은선 식품</t>
  </si>
  <si>
    <t>주식회사 코리아리테일</t>
  </si>
  <si>
    <t>주식회사 해원유통</t>
  </si>
  <si>
    <t>삼진종합물류</t>
  </si>
  <si>
    <t>(주)판암</t>
  </si>
  <si>
    <t>한마음마트</t>
  </si>
  <si>
    <t>평화식품</t>
  </si>
  <si>
    <t>동양마트</t>
  </si>
  <si>
    <t>대통령마트</t>
  </si>
  <si>
    <t>탑플러스마트</t>
  </si>
  <si>
    <t>진잠홈마트</t>
  </si>
  <si>
    <t>하모니마트원내점</t>
  </si>
  <si>
    <t>우성상회</t>
  </si>
  <si>
    <t>역전공판장</t>
  </si>
  <si>
    <t>대덕도매마트</t>
  </si>
  <si>
    <t>로얄도매마트</t>
  </si>
  <si>
    <t>대미식품</t>
  </si>
  <si>
    <t>한밭하이퍼마트</t>
  </si>
  <si>
    <t>고객할인마트</t>
  </si>
  <si>
    <t>부광상회</t>
  </si>
  <si>
    <t>도우미종합식품</t>
  </si>
  <si>
    <t>영동상회</t>
  </si>
  <si>
    <t>영진상회</t>
  </si>
  <si>
    <t>그린푸드</t>
  </si>
  <si>
    <t>OK빅마트</t>
  </si>
  <si>
    <t>현대드림마트</t>
  </si>
  <si>
    <t>다드림</t>
  </si>
  <si>
    <t>대영물류</t>
  </si>
  <si>
    <t>우리홈마트</t>
  </si>
  <si>
    <t>정문식품</t>
  </si>
  <si>
    <t>(주)옥천농업진흥</t>
  </si>
  <si>
    <t>다산금빛마트</t>
  </si>
  <si>
    <t>중도매인 40번</t>
  </si>
  <si>
    <t>농업회사법인 풍년푸드주식회사</t>
  </si>
  <si>
    <t>최영상회</t>
  </si>
  <si>
    <t>제일도매유통</t>
  </si>
  <si>
    <t>인덕상회</t>
  </si>
  <si>
    <t>주식회사 유광</t>
  </si>
  <si>
    <t>우선유통</t>
  </si>
  <si>
    <t>주식회사 일품</t>
  </si>
  <si>
    <t>삼화식품유통</t>
  </si>
  <si>
    <t>삼양상회</t>
  </si>
  <si>
    <t>삼성상회</t>
  </si>
  <si>
    <t>한우리유통</t>
  </si>
  <si>
    <t>농원식품</t>
  </si>
  <si>
    <t>공주상회</t>
  </si>
  <si>
    <t>신흥유통 (청정)</t>
  </si>
  <si>
    <t>YJ유통</t>
  </si>
  <si>
    <t>선곡식품</t>
  </si>
  <si>
    <t>산외상회</t>
  </si>
  <si>
    <t>대동상회</t>
  </si>
  <si>
    <t>대구할인마트</t>
  </si>
  <si>
    <t>엘지마트</t>
  </si>
  <si>
    <t>우리슈퍼</t>
  </si>
  <si>
    <t>보은할인마트</t>
  </si>
  <si>
    <t>동양상회</t>
  </si>
  <si>
    <t>칠성식품</t>
  </si>
  <si>
    <t>경원상회</t>
  </si>
  <si>
    <t>서울떡집</t>
  </si>
  <si>
    <t>참편한마켓주식회사</t>
  </si>
  <si>
    <t>영동해물</t>
  </si>
  <si>
    <t>영동탑할인마트</t>
  </si>
  <si>
    <t>(주)현대쇼핑</t>
  </si>
  <si>
    <t>(유)수호</t>
  </si>
  <si>
    <t>한빛마트</t>
  </si>
  <si>
    <t>영창상회</t>
  </si>
  <si>
    <t>안심상회</t>
  </si>
  <si>
    <t>시장상회</t>
  </si>
  <si>
    <t>한마당마트</t>
  </si>
  <si>
    <t>은송식품</t>
  </si>
  <si>
    <t>동덕유통</t>
  </si>
  <si>
    <t>신 대청마트</t>
  </si>
  <si>
    <t>소소리유통</t>
  </si>
  <si>
    <t>사계절마트</t>
  </si>
  <si>
    <t>일품물류</t>
  </si>
  <si>
    <t>JIS다드림마트</t>
  </si>
  <si>
    <t>리(LEE)마트</t>
  </si>
  <si>
    <t>청사초롱마트</t>
  </si>
  <si>
    <t>지앤지마트</t>
  </si>
  <si>
    <t>참좋은마트</t>
  </si>
  <si>
    <t>케이-마트(k-mart)</t>
  </si>
  <si>
    <t>코사마트 상아점</t>
  </si>
  <si>
    <t>혜성</t>
  </si>
  <si>
    <t>형제상회</t>
  </si>
  <si>
    <t>전북상회</t>
  </si>
  <si>
    <t>홈마트</t>
  </si>
  <si>
    <t>더(the)두리마트</t>
  </si>
  <si>
    <t>우리동네마트 비래점</t>
  </si>
  <si>
    <t>(주)루히</t>
  </si>
  <si>
    <t>진미식품농축협대리점</t>
  </si>
  <si>
    <t>한길마트교촌점</t>
  </si>
  <si>
    <t>주공하이퍼</t>
  </si>
  <si>
    <t>동광슈퍼</t>
  </si>
  <si>
    <t>대경소비자유통</t>
  </si>
  <si>
    <t>해든마켓</t>
  </si>
  <si>
    <t>유풍산업사</t>
  </si>
  <si>
    <t>도마식품</t>
  </si>
  <si>
    <t>풀마트</t>
  </si>
  <si>
    <t>주공마트</t>
  </si>
  <si>
    <t>오성식품</t>
  </si>
  <si>
    <t>보부상마트</t>
  </si>
  <si>
    <t>유할인마트</t>
  </si>
  <si>
    <t>태성상회</t>
  </si>
  <si>
    <t>만인산휴양림</t>
  </si>
  <si>
    <t>엠마트</t>
  </si>
  <si>
    <t>그린홈마트</t>
  </si>
  <si>
    <t>녹원도매마트</t>
  </si>
  <si>
    <t>후생사1매장</t>
  </si>
  <si>
    <t>하나유통</t>
  </si>
  <si>
    <t>솔로몬마트</t>
  </si>
  <si>
    <t>(주)대현유통</t>
  </si>
  <si>
    <t>더존마트</t>
  </si>
  <si>
    <t>남광상회</t>
  </si>
  <si>
    <t>그린마트</t>
  </si>
  <si>
    <t>풍년상회</t>
  </si>
  <si>
    <t>코아마트</t>
  </si>
  <si>
    <t>천호당</t>
  </si>
  <si>
    <t>시민상사</t>
  </si>
  <si>
    <t>주식회사 더드림유통</t>
  </si>
  <si>
    <t>금산식자재도매마트</t>
  </si>
  <si>
    <t>K마트</t>
  </si>
  <si>
    <t>왕도매관저식자재마트</t>
  </si>
  <si>
    <t>제일유통</t>
  </si>
  <si>
    <t>대경마트</t>
  </si>
  <si>
    <t>아름다운 동행</t>
  </si>
  <si>
    <t>리지할인마트</t>
  </si>
  <si>
    <t>미래상회</t>
  </si>
  <si>
    <t>우리마트</t>
  </si>
  <si>
    <t>주식회사 영마트</t>
  </si>
  <si>
    <t>영신슈퍼</t>
  </si>
  <si>
    <t>도매유통</t>
  </si>
  <si>
    <t>리치할인마트</t>
  </si>
  <si>
    <t>다경물류(주)</t>
  </si>
  <si>
    <t>후생사 제3매장</t>
  </si>
  <si>
    <t>하나도매마트</t>
  </si>
  <si>
    <t>삼원식품</t>
  </si>
  <si>
    <t>상록수마트</t>
  </si>
  <si>
    <t>아라쏘잉</t>
  </si>
  <si>
    <t>장터할인마트</t>
  </si>
  <si>
    <t>(주)태일상사</t>
  </si>
  <si>
    <t>(주)올마켓코리아</t>
  </si>
  <si>
    <t>대화제과푸드</t>
  </si>
  <si>
    <t>하모니마트</t>
  </si>
  <si>
    <t>주식회사 신탄할인마트</t>
  </si>
  <si>
    <t>주식회사 중원종합식품</t>
  </si>
  <si>
    <t>큐마트</t>
  </si>
  <si>
    <t>(주)프레시원중부</t>
  </si>
  <si>
    <t>신세계마트 관평점</t>
  </si>
  <si>
    <t>동부종합식품</t>
  </si>
  <si>
    <t>곰표유통</t>
  </si>
  <si>
    <t>천안오뚜기상사</t>
  </si>
  <si>
    <t>문창시장공판장</t>
  </si>
  <si>
    <t>송가대구뽈찜</t>
  </si>
  <si>
    <t>내포마트</t>
  </si>
  <si>
    <t>주식회사평화코퍼레이션</t>
  </si>
  <si>
    <t>태양산업</t>
  </si>
  <si>
    <t>동원상사(주)</t>
  </si>
  <si>
    <t>금성유통</t>
  </si>
  <si>
    <t>대도실업</t>
  </si>
  <si>
    <t>남부유통</t>
  </si>
  <si>
    <t>세종푸드주식회사</t>
  </si>
  <si>
    <t>(주)천마하나로</t>
  </si>
  <si>
    <t>주식회사 지니유통</t>
  </si>
  <si>
    <t>주식회사에이치체인물류</t>
  </si>
  <si>
    <t>(주)대지</t>
  </si>
  <si>
    <t>강경상회</t>
  </si>
  <si>
    <t>(주)곰소</t>
  </si>
  <si>
    <t>주식회사 주은유통</t>
  </si>
  <si>
    <t>안동상회</t>
  </si>
  <si>
    <t>주식회사흥일엠에스(경기광주지점)</t>
  </si>
  <si>
    <t>우리물류</t>
  </si>
  <si>
    <t>주영식품</t>
  </si>
  <si>
    <t>열매종합유통</t>
  </si>
  <si>
    <t>비봉상사</t>
  </si>
  <si>
    <t>(유)영동공판장</t>
  </si>
  <si>
    <t>(주)마트프렌즈</t>
  </si>
  <si>
    <t>(주)삼양사대전지점</t>
  </si>
  <si>
    <t>주식회사 태원푸드 (TAE WON FOOD)</t>
  </si>
  <si>
    <t>대상베스트코(주)대화지점</t>
  </si>
  <si>
    <t>주식회사한국씨엔에스</t>
  </si>
  <si>
    <t>(주)엘마트</t>
  </si>
  <si>
    <t>401-81-57665</t>
  </si>
  <si>
    <t>403-07-61597</t>
  </si>
  <si>
    <t>264-04-00091</t>
  </si>
  <si>
    <t>305-32-87975</t>
  </si>
  <si>
    <t>395-08-00302</t>
  </si>
  <si>
    <t>403-19-49280</t>
  </si>
  <si>
    <t>301-03-33351</t>
  </si>
  <si>
    <t>302-10-95585</t>
  </si>
  <si>
    <t>306-02-43691</t>
  </si>
  <si>
    <t>306-37-23076</t>
  </si>
  <si>
    <t>318-01-09194</t>
  </si>
  <si>
    <t>204-12-65627</t>
  </si>
  <si>
    <t>205-14-69862</t>
  </si>
  <si>
    <t>293-81-00218</t>
  </si>
  <si>
    <t>305-86-24411</t>
  </si>
  <si>
    <t>415-02-26754</t>
  </si>
  <si>
    <t>305-81-84772</t>
  </si>
  <si>
    <t>747-11-00390</t>
  </si>
  <si>
    <t>306-02-20795</t>
  </si>
  <si>
    <t>305-28-14816</t>
  </si>
  <si>
    <t>305-13-28204</t>
  </si>
  <si>
    <t>118-10-16350</t>
  </si>
  <si>
    <t>305-19-51823</t>
  </si>
  <si>
    <t>318-01-35881</t>
  </si>
  <si>
    <t>306-02-20965</t>
  </si>
  <si>
    <t>305-07-52867</t>
  </si>
  <si>
    <t>305-19-55251</t>
  </si>
  <si>
    <t>305-07-59633</t>
  </si>
  <si>
    <t>314-23-31094</t>
  </si>
  <si>
    <t>314-22-25523</t>
  </si>
  <si>
    <t>158-04-00331</t>
  </si>
  <si>
    <t>306-06-48689</t>
  </si>
  <si>
    <t>403-09-78262</t>
  </si>
  <si>
    <t>305-18-54968</t>
  </si>
  <si>
    <t>314-04-33295</t>
  </si>
  <si>
    <t>314-19-96159</t>
  </si>
  <si>
    <t>305-11-81995</t>
  </si>
  <si>
    <t>314-17-37118</t>
  </si>
  <si>
    <t>314-23-37574</t>
  </si>
  <si>
    <t>305-15-62337</t>
  </si>
  <si>
    <t>833-16-00075</t>
  </si>
  <si>
    <t>302-04-99445</t>
  </si>
  <si>
    <t>302-81-02223</t>
  </si>
  <si>
    <t>302-05-98458</t>
  </si>
  <si>
    <t>305-11-17585</t>
  </si>
  <si>
    <t>362-86-00182</t>
  </si>
  <si>
    <t>305-09-72120</t>
  </si>
  <si>
    <t>307-02-89176</t>
  </si>
  <si>
    <t>306-28-99123</t>
  </si>
  <si>
    <t>305-86-30795</t>
  </si>
  <si>
    <t>305-29-10078</t>
  </si>
  <si>
    <t>864-88-00135</t>
  </si>
  <si>
    <t>305-22-16904</t>
  </si>
  <si>
    <t>306-03-69951</t>
  </si>
  <si>
    <t>306-28-89983</t>
  </si>
  <si>
    <t>680-09-00191</t>
  </si>
  <si>
    <t>314-17-64857</t>
  </si>
  <si>
    <t>305-10-54943</t>
  </si>
  <si>
    <t>305-21-14608</t>
  </si>
  <si>
    <t>305-28-79838</t>
  </si>
  <si>
    <t>302-04-63312</t>
  </si>
  <si>
    <t>302-04-52402</t>
  </si>
  <si>
    <t>302-03-95739</t>
  </si>
  <si>
    <t>302-03-71794</t>
  </si>
  <si>
    <t>302-03-84246</t>
  </si>
  <si>
    <t>340-13-00010</t>
  </si>
  <si>
    <t>302-09-61930</t>
  </si>
  <si>
    <t>302-04-31805</t>
  </si>
  <si>
    <t>302-02-59551</t>
  </si>
  <si>
    <t>302-01-35886</t>
  </si>
  <si>
    <t>302-03-69546</t>
  </si>
  <si>
    <t>302-81-28015</t>
  </si>
  <si>
    <t>302-05-47605</t>
  </si>
  <si>
    <t>302-05-48550</t>
  </si>
  <si>
    <t>302-81-13846</t>
  </si>
  <si>
    <t>308-85-10224</t>
  </si>
  <si>
    <t>308-06-18600</t>
  </si>
  <si>
    <t>308-90-25380</t>
  </si>
  <si>
    <t>308-04-53393</t>
  </si>
  <si>
    <t>308-03-46328</t>
  </si>
  <si>
    <t>314-22-33585</t>
  </si>
  <si>
    <t>305-17-23584</t>
  </si>
  <si>
    <t>308-04-73176</t>
  </si>
  <si>
    <t>314-22-87378</t>
  </si>
  <si>
    <t>838-08-00357</t>
  </si>
  <si>
    <t>305-33-69315</t>
  </si>
  <si>
    <t>762-61-00133</t>
  </si>
  <si>
    <t>305-32-97245</t>
  </si>
  <si>
    <t>485-12-00131</t>
  </si>
  <si>
    <t>659-64-00070</t>
  </si>
  <si>
    <t>314-07-52459</t>
  </si>
  <si>
    <t>305-29-10627</t>
  </si>
  <si>
    <t>307-17-10445</t>
  </si>
  <si>
    <t>305-15-51863</t>
  </si>
  <si>
    <t>305-19-86297</t>
  </si>
  <si>
    <t>306-46-03581</t>
  </si>
  <si>
    <t>306-15-73706</t>
  </si>
  <si>
    <t>305-29-75348</t>
  </si>
  <si>
    <t>305-33-82642</t>
  </si>
  <si>
    <t>337-10-00385</t>
  </si>
  <si>
    <t>305-86-12462</t>
  </si>
  <si>
    <t>305-07-52168</t>
  </si>
  <si>
    <t>318-01-25573</t>
  </si>
  <si>
    <t>306-47-80227</t>
  </si>
  <si>
    <t>305-31-39234</t>
  </si>
  <si>
    <t>305-07-81019</t>
  </si>
  <si>
    <t>314-07-31323</t>
  </si>
  <si>
    <t>314-15-62966</t>
  </si>
  <si>
    <t>305-05-84647</t>
  </si>
  <si>
    <t>502-09-50616</t>
  </si>
  <si>
    <t>305-12-70194</t>
  </si>
  <si>
    <t>305-09-74467</t>
  </si>
  <si>
    <t>305-30-92436</t>
  </si>
  <si>
    <t>406-06-91147</t>
  </si>
  <si>
    <t>305-02-36765</t>
  </si>
  <si>
    <t>306-34-66486</t>
  </si>
  <si>
    <t>305-32-75877</t>
  </si>
  <si>
    <t>314-85-34181</t>
  </si>
  <si>
    <t>305-02-88040</t>
  </si>
  <si>
    <t>314-03-64296</t>
  </si>
  <si>
    <t>314-16-55462</t>
  </si>
  <si>
    <t>314-09-89149</t>
  </si>
  <si>
    <t>305-86-12725</t>
  </si>
  <si>
    <t>305-32-98545</t>
  </si>
  <si>
    <t>314-15-16235</t>
  </si>
  <si>
    <t>305-33-29138</t>
  </si>
  <si>
    <t>305-28-24196</t>
  </si>
  <si>
    <t>305-27-93022</t>
  </si>
  <si>
    <t>305-16-52404</t>
  </si>
  <si>
    <t>305-22-59261</t>
  </si>
  <si>
    <t>475-85-00287</t>
  </si>
  <si>
    <t>123-65-19548</t>
  </si>
  <si>
    <t>473-18-00464</t>
  </si>
  <si>
    <t>825-22-00018</t>
  </si>
  <si>
    <t>308-03-38885</t>
  </si>
  <si>
    <t>435-18-00292</t>
  </si>
  <si>
    <t>314-28-18534</t>
  </si>
  <si>
    <t>613-47-00010</t>
  </si>
  <si>
    <t>302-01-55830</t>
  </si>
  <si>
    <t>302-04-68700</t>
  </si>
  <si>
    <t>477-88-00455</t>
  </si>
  <si>
    <t>302-02-73209</t>
  </si>
  <si>
    <t>302-02-96158</t>
  </si>
  <si>
    <t>305-33-59476</t>
  </si>
  <si>
    <t>305-86-32828</t>
  </si>
  <si>
    <t>306-37-63175</t>
  </si>
  <si>
    <t>305-33-52925</t>
  </si>
  <si>
    <t>546-45-00114</t>
  </si>
  <si>
    <t>305-23-68748</t>
  </si>
  <si>
    <t>305-33-56125</t>
  </si>
  <si>
    <t>305-32-83950</t>
  </si>
  <si>
    <t>224-22-54268</t>
  </si>
  <si>
    <t>305-81-56975</t>
  </si>
  <si>
    <t>510-81-35418</t>
  </si>
  <si>
    <t>305-13-88236</t>
  </si>
  <si>
    <t>701-48-00027</t>
  </si>
  <si>
    <t>318-81-02266</t>
  </si>
  <si>
    <t>305-86-27873</t>
  </si>
  <si>
    <t>314-25-78429</t>
  </si>
  <si>
    <t>314-86-26349</t>
  </si>
  <si>
    <t>483-19-00245</t>
  </si>
  <si>
    <t>178-30-00241</t>
  </si>
  <si>
    <t>305-28-54763</t>
  </si>
  <si>
    <t>312-81-63343</t>
  </si>
  <si>
    <t>305-30-23318</t>
  </si>
  <si>
    <t>770-11-00065</t>
  </si>
  <si>
    <t>310-07-20862</t>
  </si>
  <si>
    <t>204-86-48139</t>
  </si>
  <si>
    <t>204-10-50630</t>
  </si>
  <si>
    <t>484-86-00177</t>
  </si>
  <si>
    <t>301-31-54418</t>
  </si>
  <si>
    <t>301-23-98366</t>
  </si>
  <si>
    <t>301-01-54390</t>
  </si>
  <si>
    <t>317-81-41704</t>
  </si>
  <si>
    <t>315-81-35389</t>
  </si>
  <si>
    <t>128-87-00240</t>
  </si>
  <si>
    <t>505-81-75228</t>
  </si>
  <si>
    <t>314-86-41199</t>
  </si>
  <si>
    <t>314-01-53460</t>
  </si>
  <si>
    <t>402-81-96701</t>
  </si>
  <si>
    <t>267-86-00285</t>
  </si>
  <si>
    <t>512-98-50975</t>
  </si>
  <si>
    <t>869-85-00288</t>
  </si>
  <si>
    <t>407-11-52267</t>
  </si>
  <si>
    <t>308-06-60622</t>
  </si>
  <si>
    <t>306-28-80041</t>
  </si>
  <si>
    <t>481-40-00224</t>
  </si>
  <si>
    <t>302-81-04920</t>
  </si>
  <si>
    <t>301-86-24535</t>
  </si>
  <si>
    <t>305-85-37807</t>
  </si>
  <si>
    <t>132-86-34612</t>
  </si>
  <si>
    <t>204-86-19255</t>
  </si>
  <si>
    <t>834-81-00135</t>
  </si>
  <si>
    <t>302-81-12643</t>
  </si>
  <si>
    <t>대림식품</t>
  </si>
  <si>
    <t>403-20-30846</t>
  </si>
  <si>
    <t>2016년 11월 매출전자세금계산서 합계표 (향천)</t>
    <phoneticPr fontId="5" type="noConversion"/>
  </si>
  <si>
    <t>2016년 11월 매출전자계산서 합계표 (향천)</t>
    <phoneticPr fontId="5" type="noConversion"/>
  </si>
  <si>
    <t>매출 공급가액</t>
    <phoneticPr fontId="4" type="noConversion"/>
  </si>
  <si>
    <t>매출 부가세</t>
    <phoneticPr fontId="4" type="noConversion"/>
  </si>
  <si>
    <t>합 계</t>
    <phoneticPr fontId="4" type="noConversion"/>
  </si>
  <si>
    <t>합 계</t>
    <phoneticPr fontId="5" type="noConversion"/>
  </si>
  <si>
    <t>유한회사 명성유통</t>
  </si>
  <si>
    <t>주식회사 조흥</t>
  </si>
  <si>
    <t>(주)오뚜기</t>
  </si>
  <si>
    <t>대한제분-대전지점</t>
  </si>
  <si>
    <t>(주)광진산업</t>
  </si>
  <si>
    <t>(주)진주햄</t>
  </si>
  <si>
    <t>(주)동방식품</t>
  </si>
  <si>
    <t>롯데제과(주)서대전영업소</t>
  </si>
  <si>
    <t>롯데로지스틱스㈜ 본사</t>
  </si>
  <si>
    <t>롯데쇼핑(주)롯데슈퍼사업본부</t>
  </si>
  <si>
    <t>씨제이프레시웨이주식회사</t>
  </si>
  <si>
    <t>중도석유(주)            천일주유소</t>
  </si>
  <si>
    <t>(주)맥선</t>
  </si>
  <si>
    <t>삼양식품㈜대전물류센터</t>
  </si>
  <si>
    <t>(주)동원에프앤비 충청영업소</t>
  </si>
  <si>
    <t>대상주식회사</t>
  </si>
  <si>
    <t>금정프린팅네트웍스</t>
  </si>
  <si>
    <t>중구오뚜기식품</t>
  </si>
  <si>
    <t>수영홀딩스 주식회사</t>
  </si>
  <si>
    <t>천우식품제조장</t>
  </si>
  <si>
    <t>우리승진식품</t>
  </si>
  <si>
    <t>JS 글로벌</t>
  </si>
  <si>
    <t>중원노무법인</t>
  </si>
  <si>
    <t>（주）세경종합물류</t>
  </si>
  <si>
    <t>현대에프엘</t>
  </si>
  <si>
    <t>계룡유통</t>
  </si>
  <si>
    <t>코웨이(주)</t>
  </si>
  <si>
    <t>(주)농협대전유통</t>
  </si>
  <si>
    <t>(주)뉴젠솔루션</t>
  </si>
  <si>
    <t>주)가야통상</t>
  </si>
  <si>
    <t>세무법인 참길</t>
  </si>
  <si>
    <t>(주)에스원 본사</t>
  </si>
  <si>
    <t>주식회사 케이티</t>
  </si>
  <si>
    <t>한국전력공사</t>
  </si>
  <si>
    <t>명노신세무회계사무소</t>
  </si>
  <si>
    <t>동녁상사</t>
  </si>
  <si>
    <t>(주)에스원 대전</t>
  </si>
  <si>
    <t>407-81-29610</t>
  </si>
  <si>
    <t>113-81-06497</t>
  </si>
  <si>
    <t>138-81-03238</t>
  </si>
  <si>
    <t>305-85-00479</t>
  </si>
  <si>
    <t>305-81-60014</t>
  </si>
  <si>
    <t>621-81-04705</t>
  </si>
  <si>
    <t>307-81-18943</t>
  </si>
  <si>
    <t>314-85-00852</t>
  </si>
  <si>
    <t>107-81-35250</t>
  </si>
  <si>
    <t>206-85-11698</t>
  </si>
  <si>
    <t>603-81-11270</t>
  </si>
  <si>
    <t>305-85-02462</t>
  </si>
  <si>
    <t>220-81-04860</t>
  </si>
  <si>
    <t>102-81-05450</t>
  </si>
  <si>
    <t>314-85-14021</t>
  </si>
  <si>
    <t>109-81-14886</t>
  </si>
  <si>
    <t>305-32-65914</t>
  </si>
  <si>
    <t>305-05-85665</t>
  </si>
  <si>
    <t>220-87-30472</t>
  </si>
  <si>
    <t>515-06-50004</t>
  </si>
  <si>
    <t>312-12-84003</t>
  </si>
  <si>
    <t>305-29-62125</t>
  </si>
  <si>
    <t>104-81-93722</t>
  </si>
  <si>
    <t>409-86-24106</t>
  </si>
  <si>
    <t>314-24-18759</t>
  </si>
  <si>
    <t>308-05-62564</t>
  </si>
  <si>
    <t>307-81-06054</t>
  </si>
  <si>
    <t>305-81-30785</t>
  </si>
  <si>
    <t>105-87-51159</t>
  </si>
  <si>
    <t>621-86-04767</t>
  </si>
  <si>
    <t>314-85-47181</t>
  </si>
  <si>
    <t>208-81-13302</t>
  </si>
  <si>
    <t>102-81-42945</t>
  </si>
  <si>
    <t>120-82-00052</t>
  </si>
  <si>
    <t>305-24-49452</t>
  </si>
  <si>
    <t>514-20-18351</t>
  </si>
  <si>
    <t>엔에이치농협캐피탈 주식회사</t>
  </si>
  <si>
    <t>104-86-06955</t>
  </si>
  <si>
    <t>2016년 11월 매입전자세금계산서 합계표 (향천)</t>
    <phoneticPr fontId="5" type="noConversion"/>
  </si>
  <si>
    <t>2016년 11월 매입전자계산서 합계표 (향천)</t>
    <phoneticPr fontId="5" type="noConversion"/>
  </si>
  <si>
    <t>2016년 11월 매입세금계산서 합계표(향천)</t>
    <phoneticPr fontId="4" type="noConversion"/>
  </si>
  <si>
    <t>삼학식품</t>
    <phoneticPr fontId="4" type="noConversion"/>
  </si>
  <si>
    <t>411-04-83913</t>
    <phoneticPr fontId="4" type="noConversion"/>
  </si>
  <si>
    <t>삼호식품</t>
    <phoneticPr fontId="4" type="noConversion"/>
  </si>
  <si>
    <t>306-06-73970</t>
    <phoneticPr fontId="4" type="noConversion"/>
  </si>
  <si>
    <t>개별화물</t>
  </si>
  <si>
    <t>알파개별화물</t>
  </si>
  <si>
    <t>동아종합물류</t>
  </si>
  <si>
    <t>엑스포통운</t>
  </si>
  <si>
    <t>449-25-00284</t>
  </si>
  <si>
    <t>325-20-00080</t>
  </si>
  <si>
    <t>311-08-28452</t>
  </si>
  <si>
    <t>402-24-65898</t>
  </si>
  <si>
    <t>821-25-00185</t>
  </si>
  <si>
    <t>512-09-50893</t>
  </si>
  <si>
    <t>매입 공급가액</t>
    <phoneticPr fontId="4" type="noConversion"/>
  </si>
  <si>
    <t>매입 부가세</t>
    <phoneticPr fontId="4" type="noConversion"/>
  </si>
  <si>
    <t>합 계</t>
    <phoneticPr fontId="4" type="noConversion"/>
  </si>
  <si>
    <t>공급가액</t>
    <phoneticPr fontId="4" type="noConversion"/>
  </si>
  <si>
    <t>부가세</t>
    <phoneticPr fontId="4" type="noConversion"/>
  </si>
  <si>
    <t>매 출</t>
    <phoneticPr fontId="4" type="noConversion"/>
  </si>
  <si>
    <t>매 입</t>
    <phoneticPr fontId="4" type="noConversion"/>
  </si>
  <si>
    <t>차 이</t>
    <phoneticPr fontId="4" type="noConversion"/>
  </si>
  <si>
    <t>2016년 11월 매출전자세금계산서 합계표 (HC)</t>
    <phoneticPr fontId="5" type="noConversion"/>
  </si>
  <si>
    <t>2016년 11월 매출전자계산서 합계표 (HC)</t>
    <phoneticPr fontId="5" type="noConversion"/>
  </si>
  <si>
    <t>금산공판장G마트</t>
  </si>
  <si>
    <t>애경마트</t>
  </si>
  <si>
    <t>(주)영동할인마트</t>
  </si>
  <si>
    <t>우진유통</t>
  </si>
  <si>
    <t>(주)보은D마트</t>
  </si>
  <si>
    <t>죽전할인마트</t>
  </si>
  <si>
    <t>(주)베로니유통</t>
  </si>
  <si>
    <t>태봉마트</t>
  </si>
  <si>
    <t>케이마트</t>
  </si>
  <si>
    <t>일흥상회</t>
  </si>
  <si>
    <t>대수유통</t>
  </si>
  <si>
    <t>(주)동아푸드시스템</t>
  </si>
  <si>
    <t>중부상사</t>
  </si>
  <si>
    <t>옥향슈퍼</t>
  </si>
  <si>
    <t>(주)다경물류(깻잎마트)</t>
  </si>
  <si>
    <t>(주)농심</t>
  </si>
  <si>
    <t>만화까페 Mude</t>
  </si>
  <si>
    <t>우리미니중기</t>
  </si>
  <si>
    <t>567-54-00113</t>
  </si>
  <si>
    <t>302-02-39142</t>
  </si>
  <si>
    <t>302-81-13996</t>
  </si>
  <si>
    <t>311-04-75563</t>
  </si>
  <si>
    <t>302-81-16881</t>
  </si>
  <si>
    <t>302-01-83165</t>
  </si>
  <si>
    <t>305-81-85204</t>
  </si>
  <si>
    <t>305-01-77982</t>
  </si>
  <si>
    <t>125-64-00112</t>
  </si>
  <si>
    <t>313-02-52617</t>
  </si>
  <si>
    <t>124-87-33545</t>
  </si>
  <si>
    <t>135-86-51018</t>
  </si>
  <si>
    <t>308-03-61445</t>
  </si>
  <si>
    <t>302-05-38353</t>
  </si>
  <si>
    <t>302-01-46840</t>
  </si>
  <si>
    <t>305-85-41897</t>
  </si>
  <si>
    <t>118-81-03914</t>
  </si>
  <si>
    <t>301-26-52643</t>
  </si>
  <si>
    <t>123-37-06017</t>
  </si>
  <si>
    <t>지마켓</t>
    <phoneticPr fontId="4" type="noConversion"/>
  </si>
  <si>
    <t>옥션</t>
    <phoneticPr fontId="4" type="noConversion"/>
  </si>
  <si>
    <t>스토어팜</t>
    <phoneticPr fontId="4" type="noConversion"/>
  </si>
  <si>
    <t>쿠팡</t>
    <phoneticPr fontId="4" type="noConversion"/>
  </si>
  <si>
    <t>11번가</t>
    <phoneticPr fontId="4" type="noConversion"/>
  </si>
  <si>
    <t>위메프</t>
    <phoneticPr fontId="4" type="noConversion"/>
  </si>
  <si>
    <t>2016년 11월 온라인 매출과세 합계표 (HC)</t>
    <phoneticPr fontId="5" type="noConversion"/>
  </si>
  <si>
    <t>2016년 11월 온라인 매출면세 합계표 (HC)</t>
    <phoneticPr fontId="5" type="noConversion"/>
  </si>
  <si>
    <t>2016년 11월 매입전자세금계산서 합계표 (HC)</t>
    <phoneticPr fontId="5" type="noConversion"/>
  </si>
  <si>
    <t>2016년 11월 매입전자계산서 합계표 (HC)</t>
    <phoneticPr fontId="5" type="noConversion"/>
  </si>
  <si>
    <t>네이버 주식회사</t>
  </si>
  <si>
    <t>주식회사 위메프</t>
  </si>
  <si>
    <t>주식회사 포워드벤처스</t>
  </si>
  <si>
    <t>(주)이베이코리아</t>
  </si>
  <si>
    <t>에스케이플래닛(주)</t>
  </si>
  <si>
    <t>(주)한진</t>
  </si>
  <si>
    <t>㈜농심</t>
  </si>
  <si>
    <t>주식회사 일양포장</t>
  </si>
  <si>
    <t>주식회사케이디물류</t>
  </si>
  <si>
    <t>주식회사 한화팩키지</t>
  </si>
  <si>
    <t>엠제이소프트</t>
  </si>
  <si>
    <t>220-81-62517</t>
  </si>
  <si>
    <t>120-87-55227</t>
  </si>
  <si>
    <t>120-88-00767</t>
  </si>
  <si>
    <t>220-81-83676</t>
  </si>
  <si>
    <t>104-86-36968</t>
  </si>
  <si>
    <t>201-81-02823</t>
  </si>
  <si>
    <t>143-81-02231</t>
  </si>
  <si>
    <t>125-86-18104</t>
  </si>
  <si>
    <t>305-86-28891</t>
  </si>
  <si>
    <t>502-18-94746</t>
  </si>
  <si>
    <t xml:space="preserve">중도석유(주)           </t>
    <phoneticPr fontId="4" type="noConversion"/>
  </si>
  <si>
    <t>2016년 11월 매입세금계산서 합계표 (HC)</t>
    <phoneticPr fontId="5" type="noConversion"/>
  </si>
  <si>
    <t>석교동99-1 임차료</t>
    <phoneticPr fontId="4" type="noConversion"/>
  </si>
  <si>
    <t>화랑운수</t>
    <phoneticPr fontId="4" type="noConversion"/>
  </si>
  <si>
    <t>신아통운</t>
    <phoneticPr fontId="4" type="noConversion"/>
  </si>
  <si>
    <t>명성</t>
    <phoneticPr fontId="4" type="noConversion"/>
  </si>
  <si>
    <t>흥업운수</t>
    <phoneticPr fontId="4" type="noConversion"/>
  </si>
  <si>
    <t>서남운수</t>
    <phoneticPr fontId="4" type="noConversion"/>
  </si>
  <si>
    <t>신성화물자동차</t>
    <phoneticPr fontId="4" type="noConversion"/>
  </si>
  <si>
    <t>개별화물</t>
    <phoneticPr fontId="4" type="noConversion"/>
  </si>
  <si>
    <t>금영운수</t>
    <phoneticPr fontId="4" type="noConversion"/>
  </si>
  <si>
    <t>305-25-43682</t>
    <phoneticPr fontId="4" type="noConversion"/>
  </si>
  <si>
    <t>610-08-54779</t>
    <phoneticPr fontId="4" type="noConversion"/>
  </si>
  <si>
    <t>273-34-00113</t>
    <phoneticPr fontId="4" type="noConversion"/>
  </si>
  <si>
    <t>452-05-00360</t>
    <phoneticPr fontId="4" type="noConversion"/>
  </si>
  <si>
    <t>206-14-46708</t>
    <phoneticPr fontId="4" type="noConversion"/>
  </si>
  <si>
    <t>127-45-28129</t>
    <phoneticPr fontId="4" type="noConversion"/>
  </si>
  <si>
    <t>305-28-40371</t>
    <phoneticPr fontId="4" type="noConversion"/>
  </si>
  <si>
    <t>558-49-00018</t>
    <phoneticPr fontId="4" type="noConversion"/>
  </si>
  <si>
    <t>126-30-29780</t>
    <phoneticPr fontId="4" type="noConversion"/>
  </si>
  <si>
    <t>매입 공급가액</t>
    <phoneticPr fontId="4" type="noConversion"/>
  </si>
  <si>
    <t>매입 부가세</t>
    <phoneticPr fontId="4" type="noConversion"/>
  </si>
  <si>
    <t>부가세</t>
    <phoneticPr fontId="4" type="noConversion"/>
  </si>
  <si>
    <t>구 분</t>
    <phoneticPr fontId="4" type="noConversion"/>
  </si>
  <si>
    <t>HC 11월 매입매출현황</t>
    <phoneticPr fontId="4" type="noConversion"/>
  </si>
  <si>
    <t>향 천㈜ 11월 매입매출현황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</si>
</sst>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(&quot;$&quot;* #,##0_);_(&quot;$&quot;* \(#,##0\);_(&quot;$&quot;* &quot;-&quot;_);_(@_)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2"/>
      <name val="돋움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name val="돋움체"/>
      <family val="3"/>
      <charset val="129"/>
    </font>
    <font>
      <sz val="11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b/>
      <sz val="10"/>
      <color theme="1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1"/>
      <name val="돋움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medium">
        <color rgb="FFC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176" fontId="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41" fontId="6" fillId="0" borderId="5" xfId="3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1" fontId="8" fillId="0" borderId="7" xfId="1" applyFont="1" applyBorder="1" applyAlignment="1">
      <alignment horizontal="center" vertical="center"/>
    </xf>
    <xf numFmtId="41" fontId="9" fillId="0" borderId="8" xfId="1" applyFont="1" applyBorder="1" applyAlignment="1">
      <alignment horizontal="center" vertical="center"/>
    </xf>
    <xf numFmtId="41" fontId="9" fillId="0" borderId="10" xfId="0" applyNumberFormat="1" applyFont="1" applyBorder="1" applyAlignment="1">
      <alignment horizontal="center" vertical="center"/>
    </xf>
    <xf numFmtId="41" fontId="9" fillId="0" borderId="9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1" fontId="10" fillId="0" borderId="14" xfId="0" applyNumberFormat="1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0" fillId="0" borderId="16" xfId="0" applyNumberFormat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6" fillId="0" borderId="4" xfId="1" applyFont="1" applyBorder="1" applyAlignment="1">
      <alignment horizontal="center" vertical="center"/>
    </xf>
    <xf numFmtId="41" fontId="6" fillId="0" borderId="5" xfId="1" applyFont="1" applyBorder="1" applyAlignment="1">
      <alignment horizontal="center" vertical="center"/>
    </xf>
    <xf numFmtId="41" fontId="11" fillId="0" borderId="0" xfId="1" applyFont="1" applyAlignment="1">
      <alignment horizontal="center" vertical="center"/>
    </xf>
    <xf numFmtId="41" fontId="11" fillId="0" borderId="6" xfId="1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41" fontId="13" fillId="0" borderId="8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>
      <alignment horizontal="center" vertical="center"/>
    </xf>
    <xf numFmtId="41" fontId="13" fillId="0" borderId="9" xfId="1" applyFont="1" applyBorder="1" applyAlignment="1">
      <alignment horizontal="center" vertical="center"/>
    </xf>
    <xf numFmtId="41" fontId="13" fillId="0" borderId="10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41" fontId="12" fillId="0" borderId="1" xfId="1" applyFont="1" applyBorder="1" applyAlignment="1">
      <alignment horizontal="center" vertical="center"/>
    </xf>
    <xf numFmtId="41" fontId="13" fillId="0" borderId="17" xfId="1" applyFont="1" applyBorder="1" applyAlignment="1">
      <alignment horizontal="center" vertical="center"/>
    </xf>
    <xf numFmtId="41" fontId="13" fillId="0" borderId="18" xfId="1" applyFont="1" applyBorder="1" applyAlignment="1">
      <alignment horizontal="center" vertical="center"/>
    </xf>
    <xf numFmtId="41" fontId="11" fillId="0" borderId="17" xfId="1" applyFont="1" applyBorder="1" applyAlignment="1">
      <alignment horizontal="center" vertical="center"/>
    </xf>
    <xf numFmtId="41" fontId="11" fillId="0" borderId="18" xfId="1" applyFont="1" applyBorder="1" applyAlignment="1">
      <alignment horizontal="center" vertical="center"/>
    </xf>
    <xf numFmtId="41" fontId="10" fillId="0" borderId="19" xfId="1" applyFont="1" applyBorder="1" applyAlignment="1">
      <alignment horizontal="center" vertical="center"/>
    </xf>
    <xf numFmtId="41" fontId="10" fillId="0" borderId="0" xfId="1" applyFont="1" applyAlignment="1">
      <alignment horizontal="center" vertical="center"/>
    </xf>
    <xf numFmtId="41" fontId="14" fillId="0" borderId="20" xfId="1" applyFont="1" applyBorder="1" applyAlignment="1">
      <alignment horizontal="center" vertical="center"/>
    </xf>
    <xf numFmtId="41" fontId="14" fillId="0" borderId="21" xfId="1" applyFont="1" applyBorder="1" applyAlignment="1">
      <alignment horizontal="center" vertical="center"/>
    </xf>
    <xf numFmtId="41" fontId="14" fillId="0" borderId="22" xfId="1" applyFont="1" applyBorder="1" applyAlignment="1">
      <alignment horizontal="center" vertical="center"/>
    </xf>
    <xf numFmtId="41" fontId="14" fillId="0" borderId="23" xfId="1" applyFont="1" applyBorder="1" applyAlignment="1">
      <alignment horizontal="center" vertical="center"/>
    </xf>
    <xf numFmtId="41" fontId="14" fillId="0" borderId="24" xfId="1" applyFont="1" applyBorder="1" applyAlignment="1">
      <alignment horizontal="center" vertical="center"/>
    </xf>
    <xf numFmtId="41" fontId="14" fillId="0" borderId="25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41" fontId="12" fillId="0" borderId="5" xfId="3" applyNumberFormat="1" applyFont="1" applyBorder="1" applyAlignment="1">
      <alignment horizontal="center" vertical="center"/>
    </xf>
    <xf numFmtId="41" fontId="8" fillId="0" borderId="0" xfId="1" applyFont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1" fontId="9" fillId="0" borderId="9" xfId="1" applyFont="1" applyBorder="1" applyAlignment="1">
      <alignment horizontal="center" vertical="center"/>
    </xf>
    <xf numFmtId="41" fontId="9" fillId="0" borderId="10" xfId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41" fontId="12" fillId="0" borderId="8" xfId="3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41" fontId="6" fillId="0" borderId="8" xfId="3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41" fontId="10" fillId="0" borderId="23" xfId="0" applyNumberFormat="1" applyFont="1" applyBorder="1" applyAlignment="1">
      <alignment horizontal="center" vertical="center"/>
    </xf>
    <xf numFmtId="41" fontId="10" fillId="0" borderId="24" xfId="0" applyNumberFormat="1" applyFont="1" applyBorder="1" applyAlignment="1">
      <alignment horizontal="center" vertical="center"/>
    </xf>
    <xf numFmtId="41" fontId="10" fillId="0" borderId="25" xfId="0" applyNumberFormat="1" applyFont="1" applyBorder="1" applyAlignment="1">
      <alignment horizontal="center" vertical="center"/>
    </xf>
    <xf numFmtId="41" fontId="8" fillId="0" borderId="6" xfId="1" applyFont="1" applyBorder="1" applyAlignment="1">
      <alignment horizontal="center" vertical="center"/>
    </xf>
    <xf numFmtId="41" fontId="9" fillId="0" borderId="26" xfId="1" applyFont="1" applyBorder="1" applyAlignment="1">
      <alignment horizontal="center" vertical="center"/>
    </xf>
    <xf numFmtId="41" fontId="9" fillId="0" borderId="9" xfId="1" applyFont="1" applyBorder="1" applyAlignment="1">
      <alignment horizontal="center" vertical="center"/>
    </xf>
    <xf numFmtId="41" fontId="10" fillId="0" borderId="20" xfId="1" applyFont="1" applyBorder="1" applyAlignment="1">
      <alignment horizontal="center" vertical="center"/>
    </xf>
    <xf numFmtId="41" fontId="10" fillId="0" borderId="21" xfId="1" applyFont="1" applyBorder="1" applyAlignment="1">
      <alignment horizontal="center" vertical="center"/>
    </xf>
    <xf numFmtId="41" fontId="10" fillId="0" borderId="22" xfId="1" applyFont="1" applyBorder="1" applyAlignment="1">
      <alignment horizontal="center" vertical="center"/>
    </xf>
    <xf numFmtId="41" fontId="10" fillId="0" borderId="23" xfId="1" applyFont="1" applyBorder="1" applyAlignment="1">
      <alignment horizontal="center" vertical="center"/>
    </xf>
    <xf numFmtId="41" fontId="10" fillId="0" borderId="24" xfId="1" applyFont="1" applyBorder="1" applyAlignment="1">
      <alignment horizontal="center" vertical="center"/>
    </xf>
    <xf numFmtId="41" fontId="10" fillId="0" borderId="25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1" fontId="10" fillId="0" borderId="9" xfId="0" applyNumberFormat="1" applyFont="1" applyBorder="1" applyAlignment="1">
      <alignment horizontal="center" vertical="center"/>
    </xf>
    <xf numFmtId="41" fontId="10" fillId="0" borderId="10" xfId="0" applyNumberFormat="1" applyFont="1" applyBorder="1" applyAlignment="1">
      <alignment horizontal="center" vertical="center"/>
    </xf>
    <xf numFmtId="41" fontId="16" fillId="0" borderId="3" xfId="1" applyFont="1" applyBorder="1" applyAlignment="1">
      <alignment horizontal="center" vertical="center"/>
    </xf>
    <xf numFmtId="41" fontId="16" fillId="0" borderId="4" xfId="1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/>
    </xf>
    <xf numFmtId="41" fontId="16" fillId="0" borderId="6" xfId="1" applyFont="1" applyBorder="1" applyAlignment="1">
      <alignment horizontal="center" vertical="center"/>
    </xf>
    <xf numFmtId="41" fontId="15" fillId="0" borderId="7" xfId="1" applyFont="1" applyBorder="1" applyAlignment="1">
      <alignment horizontal="center" vertical="center"/>
    </xf>
    <xf numFmtId="41" fontId="15" fillId="0" borderId="8" xfId="1" applyFont="1" applyBorder="1" applyAlignment="1">
      <alignment horizontal="center" vertical="center"/>
    </xf>
    <xf numFmtId="41" fontId="16" fillId="0" borderId="26" xfId="1" applyFont="1" applyBorder="1" applyAlignment="1">
      <alignment horizontal="center" vertical="center"/>
    </xf>
    <xf numFmtId="41" fontId="16" fillId="0" borderId="9" xfId="1" applyFont="1" applyBorder="1" applyAlignment="1">
      <alignment horizontal="center" vertical="center"/>
    </xf>
    <xf numFmtId="41" fontId="16" fillId="0" borderId="10" xfId="1" applyFont="1" applyBorder="1" applyAlignment="1">
      <alignment horizontal="center" vertical="center"/>
    </xf>
    <xf numFmtId="41" fontId="14" fillId="0" borderId="3" xfId="1" applyFont="1" applyBorder="1" applyAlignment="1">
      <alignment horizontal="center" vertical="center"/>
    </xf>
    <xf numFmtId="41" fontId="14" fillId="0" borderId="4" xfId="1" applyFont="1" applyBorder="1" applyAlignment="1">
      <alignment horizontal="center" vertical="center"/>
    </xf>
    <xf numFmtId="41" fontId="14" fillId="0" borderId="5" xfId="1" applyFont="1" applyBorder="1" applyAlignment="1">
      <alignment horizontal="center" vertical="center"/>
    </xf>
    <xf numFmtId="41" fontId="14" fillId="0" borderId="6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41" fontId="14" fillId="0" borderId="9" xfId="0" applyNumberFormat="1" applyFont="1" applyBorder="1" applyAlignment="1">
      <alignment horizontal="center" vertical="center"/>
    </xf>
    <xf numFmtId="41" fontId="14" fillId="0" borderId="10" xfId="0" applyNumberFormat="1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2"/>
  <sheetViews>
    <sheetView workbookViewId="0">
      <selection activeCell="F73" sqref="F73"/>
    </sheetView>
  </sheetViews>
  <sheetFormatPr defaultRowHeight="13.5" x14ac:dyDescent="0.3"/>
  <cols>
    <col min="1" max="1" width="31.625" style="4" bestFit="1" customWidth="1"/>
    <col min="2" max="2" width="14.625" style="4" customWidth="1"/>
    <col min="3" max="3" width="17" style="4" bestFit="1" customWidth="1"/>
    <col min="4" max="4" width="14.625" style="4" customWidth="1"/>
    <col min="5" max="5" width="17" style="4" bestFit="1" customWidth="1"/>
    <col min="6" max="6" width="28.75" style="4" bestFit="1" customWidth="1"/>
    <col min="7" max="7" width="14.625" style="4" customWidth="1"/>
    <col min="8" max="8" width="17" style="4" bestFit="1" customWidth="1"/>
    <col min="9" max="9" width="14.625" style="4" customWidth="1"/>
    <col min="10" max="10" width="17" style="4" bestFit="1" customWidth="1"/>
    <col min="11" max="16384" width="9" style="4"/>
  </cols>
  <sheetData>
    <row r="1" spans="1:10" ht="24.75" customHeight="1" thickBot="1" x14ac:dyDescent="0.35">
      <c r="A1" s="29" t="s">
        <v>398</v>
      </c>
      <c r="B1" s="29"/>
      <c r="C1" s="29"/>
      <c r="D1" s="29"/>
      <c r="E1" s="29"/>
      <c r="F1" s="30" t="s">
        <v>399</v>
      </c>
      <c r="G1" s="29"/>
      <c r="H1" s="29"/>
      <c r="I1" s="29"/>
      <c r="J1" s="29"/>
    </row>
    <row r="2" spans="1:10" ht="16.5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3" t="s">
        <v>4</v>
      </c>
    </row>
    <row r="3" spans="1:10" s="5" customFormat="1" ht="16.5" customHeight="1" x14ac:dyDescent="0.3">
      <c r="A3" s="6" t="s">
        <v>9</v>
      </c>
      <c r="B3" s="7" t="s">
        <v>202</v>
      </c>
      <c r="C3" s="8">
        <v>27298909</v>
      </c>
      <c r="D3" s="8">
        <v>2729891</v>
      </c>
      <c r="E3" s="9">
        <f>SUM(C3:D3)</f>
        <v>30028800</v>
      </c>
      <c r="F3" s="6" t="s">
        <v>13</v>
      </c>
      <c r="G3" s="7" t="s">
        <v>206</v>
      </c>
      <c r="H3" s="8">
        <v>605150</v>
      </c>
      <c r="I3" s="8">
        <v>0</v>
      </c>
      <c r="J3" s="9">
        <f>SUM(H3:I3)</f>
        <v>605150</v>
      </c>
    </row>
    <row r="4" spans="1:10" s="5" customFormat="1" ht="16.5" customHeight="1" x14ac:dyDescent="0.3">
      <c r="A4" s="6" t="s">
        <v>10</v>
      </c>
      <c r="B4" s="7" t="s">
        <v>203</v>
      </c>
      <c r="C4" s="8">
        <v>1636818</v>
      </c>
      <c r="D4" s="8">
        <v>163682</v>
      </c>
      <c r="E4" s="9">
        <f t="shared" ref="E4:E67" si="0">SUM(C4:D4)</f>
        <v>1800500</v>
      </c>
      <c r="F4" s="6" t="s">
        <v>14</v>
      </c>
      <c r="G4" s="7" t="s">
        <v>207</v>
      </c>
      <c r="H4" s="8">
        <v>25000</v>
      </c>
      <c r="I4" s="8">
        <v>0</v>
      </c>
      <c r="J4" s="9">
        <f t="shared" ref="J4:J67" si="1">SUM(H4:I4)</f>
        <v>25000</v>
      </c>
    </row>
    <row r="5" spans="1:10" s="5" customFormat="1" ht="16.5" customHeight="1" x14ac:dyDescent="0.3">
      <c r="A5" s="6" t="s">
        <v>11</v>
      </c>
      <c r="B5" s="7" t="s">
        <v>204</v>
      </c>
      <c r="C5" s="8">
        <v>202909</v>
      </c>
      <c r="D5" s="8">
        <v>20291</v>
      </c>
      <c r="E5" s="9">
        <f t="shared" si="0"/>
        <v>223200</v>
      </c>
      <c r="F5" s="6" t="s">
        <v>18</v>
      </c>
      <c r="G5" s="7" t="s">
        <v>211</v>
      </c>
      <c r="H5" s="8">
        <v>3300</v>
      </c>
      <c r="I5" s="8">
        <v>0</v>
      </c>
      <c r="J5" s="9">
        <f t="shared" si="1"/>
        <v>3300</v>
      </c>
    </row>
    <row r="6" spans="1:10" s="5" customFormat="1" ht="16.5" customHeight="1" x14ac:dyDescent="0.3">
      <c r="A6" s="6" t="s">
        <v>12</v>
      </c>
      <c r="B6" s="7" t="s">
        <v>205</v>
      </c>
      <c r="C6" s="8">
        <v>188181</v>
      </c>
      <c r="D6" s="8">
        <v>18819</v>
      </c>
      <c r="E6" s="9">
        <f t="shared" si="0"/>
        <v>207000</v>
      </c>
      <c r="F6" s="6" t="s">
        <v>20</v>
      </c>
      <c r="G6" s="7" t="s">
        <v>213</v>
      </c>
      <c r="H6" s="8">
        <v>180000</v>
      </c>
      <c r="I6" s="8">
        <v>0</v>
      </c>
      <c r="J6" s="9">
        <f t="shared" si="1"/>
        <v>180000</v>
      </c>
    </row>
    <row r="7" spans="1:10" s="5" customFormat="1" ht="16.5" customHeight="1" x14ac:dyDescent="0.3">
      <c r="A7" s="6" t="s">
        <v>13</v>
      </c>
      <c r="B7" s="7" t="s">
        <v>206</v>
      </c>
      <c r="C7" s="8">
        <v>2479681</v>
      </c>
      <c r="D7" s="8">
        <v>247969</v>
      </c>
      <c r="E7" s="9">
        <f t="shared" si="0"/>
        <v>2727650</v>
      </c>
      <c r="F7" s="6" t="s">
        <v>25</v>
      </c>
      <c r="G7" s="7" t="s">
        <v>218</v>
      </c>
      <c r="H7" s="8">
        <v>333000</v>
      </c>
      <c r="I7" s="8">
        <v>0</v>
      </c>
      <c r="J7" s="9">
        <f t="shared" si="1"/>
        <v>333000</v>
      </c>
    </row>
    <row r="8" spans="1:10" s="5" customFormat="1" ht="16.5" customHeight="1" x14ac:dyDescent="0.3">
      <c r="A8" s="6" t="s">
        <v>14</v>
      </c>
      <c r="B8" s="7" t="s">
        <v>207</v>
      </c>
      <c r="C8" s="8">
        <v>319090</v>
      </c>
      <c r="D8" s="8">
        <v>31910</v>
      </c>
      <c r="E8" s="9">
        <f t="shared" si="0"/>
        <v>351000</v>
      </c>
      <c r="F8" s="6" t="s">
        <v>29</v>
      </c>
      <c r="G8" s="7" t="s">
        <v>222</v>
      </c>
      <c r="H8" s="8">
        <v>112500</v>
      </c>
      <c r="I8" s="8">
        <v>0</v>
      </c>
      <c r="J8" s="9">
        <f t="shared" si="1"/>
        <v>112500</v>
      </c>
    </row>
    <row r="9" spans="1:10" s="5" customFormat="1" ht="16.5" customHeight="1" x14ac:dyDescent="0.3">
      <c r="A9" s="6" t="s">
        <v>15</v>
      </c>
      <c r="B9" s="7" t="s">
        <v>208</v>
      </c>
      <c r="C9" s="8">
        <v>1272727</v>
      </c>
      <c r="D9" s="8">
        <v>127273</v>
      </c>
      <c r="E9" s="9">
        <f t="shared" si="0"/>
        <v>1400000</v>
      </c>
      <c r="F9" s="6" t="s">
        <v>31</v>
      </c>
      <c r="G9" s="7" t="s">
        <v>224</v>
      </c>
      <c r="H9" s="8">
        <v>240000</v>
      </c>
      <c r="I9" s="8">
        <v>0</v>
      </c>
      <c r="J9" s="9">
        <f t="shared" si="1"/>
        <v>240000</v>
      </c>
    </row>
    <row r="10" spans="1:10" s="5" customFormat="1" ht="16.5" customHeight="1" x14ac:dyDescent="0.3">
      <c r="A10" s="6" t="s">
        <v>16</v>
      </c>
      <c r="B10" s="7" t="s">
        <v>209</v>
      </c>
      <c r="C10" s="8">
        <v>2040000</v>
      </c>
      <c r="D10" s="8">
        <v>204000</v>
      </c>
      <c r="E10" s="9">
        <f t="shared" si="0"/>
        <v>2244000</v>
      </c>
      <c r="F10" s="6" t="s">
        <v>32</v>
      </c>
      <c r="G10" s="7" t="s">
        <v>225</v>
      </c>
      <c r="H10" s="8">
        <v>684500</v>
      </c>
      <c r="I10" s="8">
        <v>0</v>
      </c>
      <c r="J10" s="9">
        <f t="shared" si="1"/>
        <v>684500</v>
      </c>
    </row>
    <row r="11" spans="1:10" s="5" customFormat="1" ht="16.5" customHeight="1" x14ac:dyDescent="0.3">
      <c r="A11" s="6" t="s">
        <v>17</v>
      </c>
      <c r="B11" s="7" t="s">
        <v>210</v>
      </c>
      <c r="C11" s="8">
        <v>109090</v>
      </c>
      <c r="D11" s="8">
        <v>10910</v>
      </c>
      <c r="E11" s="9">
        <f t="shared" si="0"/>
        <v>120000</v>
      </c>
      <c r="F11" s="6" t="s">
        <v>33</v>
      </c>
      <c r="G11" s="7" t="s">
        <v>226</v>
      </c>
      <c r="H11" s="8">
        <v>188000</v>
      </c>
      <c r="I11" s="8">
        <v>0</v>
      </c>
      <c r="J11" s="9">
        <f t="shared" si="1"/>
        <v>188000</v>
      </c>
    </row>
    <row r="12" spans="1:10" s="5" customFormat="1" ht="16.5" customHeight="1" x14ac:dyDescent="0.3">
      <c r="A12" s="6" t="s">
        <v>18</v>
      </c>
      <c r="B12" s="7" t="s">
        <v>211</v>
      </c>
      <c r="C12" s="8">
        <v>5878727</v>
      </c>
      <c r="D12" s="8">
        <v>587873</v>
      </c>
      <c r="E12" s="9">
        <f t="shared" si="0"/>
        <v>6466600</v>
      </c>
      <c r="F12" s="6" t="s">
        <v>35</v>
      </c>
      <c r="G12" s="7" t="s">
        <v>228</v>
      </c>
      <c r="H12" s="8">
        <v>276000</v>
      </c>
      <c r="I12" s="8">
        <v>0</v>
      </c>
      <c r="J12" s="9">
        <f t="shared" si="1"/>
        <v>276000</v>
      </c>
    </row>
    <row r="13" spans="1:10" s="5" customFormat="1" ht="16.5" customHeight="1" x14ac:dyDescent="0.3">
      <c r="A13" s="6" t="s">
        <v>19</v>
      </c>
      <c r="B13" s="7" t="s">
        <v>212</v>
      </c>
      <c r="C13" s="8">
        <v>1221818</v>
      </c>
      <c r="D13" s="8">
        <v>122182</v>
      </c>
      <c r="E13" s="9">
        <f t="shared" si="0"/>
        <v>1344000</v>
      </c>
      <c r="F13" s="6" t="s">
        <v>36</v>
      </c>
      <c r="G13" s="7" t="s">
        <v>229</v>
      </c>
      <c r="H13" s="8">
        <v>24000</v>
      </c>
      <c r="I13" s="8">
        <v>0</v>
      </c>
      <c r="J13" s="9">
        <f t="shared" si="1"/>
        <v>24000</v>
      </c>
    </row>
    <row r="14" spans="1:10" s="5" customFormat="1" ht="16.5" customHeight="1" x14ac:dyDescent="0.3">
      <c r="A14" s="6" t="s">
        <v>20</v>
      </c>
      <c r="B14" s="7" t="s">
        <v>213</v>
      </c>
      <c r="C14" s="8">
        <v>2338545</v>
      </c>
      <c r="D14" s="8">
        <v>233855</v>
      </c>
      <c r="E14" s="9">
        <f t="shared" si="0"/>
        <v>2572400</v>
      </c>
      <c r="F14" s="6" t="s">
        <v>396</v>
      </c>
      <c r="G14" s="7" t="s">
        <v>397</v>
      </c>
      <c r="H14" s="8">
        <v>1740000</v>
      </c>
      <c r="I14" s="8">
        <v>0</v>
      </c>
      <c r="J14" s="9">
        <f t="shared" si="1"/>
        <v>1740000</v>
      </c>
    </row>
    <row r="15" spans="1:10" s="5" customFormat="1" ht="16.5" customHeight="1" x14ac:dyDescent="0.3">
      <c r="A15" s="6" t="s">
        <v>21</v>
      </c>
      <c r="B15" s="7" t="s">
        <v>214</v>
      </c>
      <c r="C15" s="8">
        <v>691363</v>
      </c>
      <c r="D15" s="8">
        <v>69137</v>
      </c>
      <c r="E15" s="9">
        <f t="shared" si="0"/>
        <v>760500</v>
      </c>
      <c r="F15" s="6" t="s">
        <v>48</v>
      </c>
      <c r="G15" s="7" t="s">
        <v>241</v>
      </c>
      <c r="H15" s="8">
        <v>135000</v>
      </c>
      <c r="I15" s="8">
        <v>0</v>
      </c>
      <c r="J15" s="9">
        <f t="shared" si="1"/>
        <v>135000</v>
      </c>
    </row>
    <row r="16" spans="1:10" s="5" customFormat="1" ht="16.5" customHeight="1" x14ac:dyDescent="0.3">
      <c r="A16" s="6" t="s">
        <v>22</v>
      </c>
      <c r="B16" s="7" t="s">
        <v>215</v>
      </c>
      <c r="C16" s="8">
        <v>8549454</v>
      </c>
      <c r="D16" s="8">
        <v>854946</v>
      </c>
      <c r="E16" s="9">
        <f t="shared" si="0"/>
        <v>9404400</v>
      </c>
      <c r="F16" s="6" t="s">
        <v>50</v>
      </c>
      <c r="G16" s="7" t="s">
        <v>243</v>
      </c>
      <c r="H16" s="8">
        <v>542500</v>
      </c>
      <c r="I16" s="8">
        <v>0</v>
      </c>
      <c r="J16" s="9">
        <f t="shared" si="1"/>
        <v>542500</v>
      </c>
    </row>
    <row r="17" spans="1:10" s="5" customFormat="1" ht="16.5" customHeight="1" x14ac:dyDescent="0.3">
      <c r="A17" s="6" t="s">
        <v>23</v>
      </c>
      <c r="B17" s="7" t="s">
        <v>216</v>
      </c>
      <c r="C17" s="8">
        <v>40909</v>
      </c>
      <c r="D17" s="8">
        <v>4091</v>
      </c>
      <c r="E17" s="9">
        <f t="shared" si="0"/>
        <v>45000</v>
      </c>
      <c r="F17" s="6" t="s">
        <v>51</v>
      </c>
      <c r="G17" s="7" t="s">
        <v>244</v>
      </c>
      <c r="H17" s="8">
        <v>656000</v>
      </c>
      <c r="I17" s="8">
        <v>0</v>
      </c>
      <c r="J17" s="9">
        <f t="shared" si="1"/>
        <v>656000</v>
      </c>
    </row>
    <row r="18" spans="1:10" s="5" customFormat="1" ht="16.5" customHeight="1" x14ac:dyDescent="0.3">
      <c r="A18" s="6" t="s">
        <v>24</v>
      </c>
      <c r="B18" s="7" t="s">
        <v>217</v>
      </c>
      <c r="C18" s="8">
        <v>187272</v>
      </c>
      <c r="D18" s="8">
        <v>18728</v>
      </c>
      <c r="E18" s="9">
        <f t="shared" si="0"/>
        <v>206000</v>
      </c>
      <c r="F18" s="6" t="s">
        <v>52</v>
      </c>
      <c r="G18" s="7" t="s">
        <v>245</v>
      </c>
      <c r="H18" s="8">
        <v>14100</v>
      </c>
      <c r="I18" s="8">
        <v>0</v>
      </c>
      <c r="J18" s="9">
        <f t="shared" si="1"/>
        <v>14100</v>
      </c>
    </row>
    <row r="19" spans="1:10" s="5" customFormat="1" ht="16.5" customHeight="1" x14ac:dyDescent="0.3">
      <c r="A19" s="6" t="s">
        <v>25</v>
      </c>
      <c r="B19" s="7" t="s">
        <v>218</v>
      </c>
      <c r="C19" s="8">
        <v>1745000</v>
      </c>
      <c r="D19" s="8">
        <v>174500</v>
      </c>
      <c r="E19" s="9">
        <f t="shared" si="0"/>
        <v>1919500</v>
      </c>
      <c r="F19" s="6" t="s">
        <v>54</v>
      </c>
      <c r="G19" s="7" t="s">
        <v>247</v>
      </c>
      <c r="H19" s="8">
        <v>142500</v>
      </c>
      <c r="I19" s="8">
        <v>0</v>
      </c>
      <c r="J19" s="9">
        <f t="shared" si="1"/>
        <v>142500</v>
      </c>
    </row>
    <row r="20" spans="1:10" s="5" customFormat="1" ht="16.5" customHeight="1" x14ac:dyDescent="0.3">
      <c r="A20" s="6" t="s">
        <v>26</v>
      </c>
      <c r="B20" s="7" t="s">
        <v>219</v>
      </c>
      <c r="C20" s="8">
        <v>150000</v>
      </c>
      <c r="D20" s="8">
        <v>15000</v>
      </c>
      <c r="E20" s="9">
        <f t="shared" si="0"/>
        <v>165000</v>
      </c>
      <c r="F20" s="6" t="s">
        <v>56</v>
      </c>
      <c r="G20" s="7" t="s">
        <v>249</v>
      </c>
      <c r="H20" s="8">
        <v>94000</v>
      </c>
      <c r="I20" s="8">
        <v>0</v>
      </c>
      <c r="J20" s="9">
        <f t="shared" si="1"/>
        <v>94000</v>
      </c>
    </row>
    <row r="21" spans="1:10" s="5" customFormat="1" ht="16.5" customHeight="1" x14ac:dyDescent="0.3">
      <c r="A21" s="6" t="s">
        <v>27</v>
      </c>
      <c r="B21" s="7" t="s">
        <v>220</v>
      </c>
      <c r="C21" s="8">
        <v>1401363</v>
      </c>
      <c r="D21" s="8">
        <v>140137</v>
      </c>
      <c r="E21" s="9">
        <f t="shared" si="0"/>
        <v>1541500</v>
      </c>
      <c r="F21" s="6" t="s">
        <v>57</v>
      </c>
      <c r="G21" s="7" t="s">
        <v>250</v>
      </c>
      <c r="H21" s="8">
        <v>167000</v>
      </c>
      <c r="I21" s="8">
        <v>0</v>
      </c>
      <c r="J21" s="9">
        <f t="shared" si="1"/>
        <v>167000</v>
      </c>
    </row>
    <row r="22" spans="1:10" s="5" customFormat="1" ht="16.5" customHeight="1" x14ac:dyDescent="0.3">
      <c r="A22" s="6" t="s">
        <v>28</v>
      </c>
      <c r="B22" s="7" t="s">
        <v>221</v>
      </c>
      <c r="C22" s="8">
        <v>1503636</v>
      </c>
      <c r="D22" s="8">
        <v>150364</v>
      </c>
      <c r="E22" s="9">
        <f t="shared" si="0"/>
        <v>1654000</v>
      </c>
      <c r="F22" s="6" t="s">
        <v>60</v>
      </c>
      <c r="G22" s="7" t="s">
        <v>253</v>
      </c>
      <c r="H22" s="8">
        <v>850000</v>
      </c>
      <c r="I22" s="8">
        <v>0</v>
      </c>
      <c r="J22" s="9">
        <f t="shared" si="1"/>
        <v>850000</v>
      </c>
    </row>
    <row r="23" spans="1:10" s="5" customFormat="1" ht="16.5" customHeight="1" x14ac:dyDescent="0.3">
      <c r="A23" s="6" t="s">
        <v>29</v>
      </c>
      <c r="B23" s="7" t="s">
        <v>222</v>
      </c>
      <c r="C23" s="8">
        <v>562909</v>
      </c>
      <c r="D23" s="8">
        <v>56291</v>
      </c>
      <c r="E23" s="9">
        <f t="shared" si="0"/>
        <v>619200</v>
      </c>
      <c r="F23" s="6" t="s">
        <v>61</v>
      </c>
      <c r="G23" s="7" t="s">
        <v>254</v>
      </c>
      <c r="H23" s="8">
        <v>2535000</v>
      </c>
      <c r="I23" s="8">
        <v>0</v>
      </c>
      <c r="J23" s="9">
        <f t="shared" si="1"/>
        <v>2535000</v>
      </c>
    </row>
    <row r="24" spans="1:10" s="5" customFormat="1" ht="16.5" customHeight="1" x14ac:dyDescent="0.3">
      <c r="A24" s="6" t="s">
        <v>30</v>
      </c>
      <c r="B24" s="7" t="s">
        <v>223</v>
      </c>
      <c r="C24" s="8">
        <v>3350545</v>
      </c>
      <c r="D24" s="8">
        <v>335055</v>
      </c>
      <c r="E24" s="9">
        <f t="shared" si="0"/>
        <v>3685600</v>
      </c>
      <c r="F24" s="6" t="s">
        <v>68</v>
      </c>
      <c r="G24" s="7" t="s">
        <v>261</v>
      </c>
      <c r="H24" s="8">
        <v>140400</v>
      </c>
      <c r="I24" s="8">
        <v>0</v>
      </c>
      <c r="J24" s="9">
        <f t="shared" si="1"/>
        <v>140400</v>
      </c>
    </row>
    <row r="25" spans="1:10" s="5" customFormat="1" ht="16.5" customHeight="1" x14ac:dyDescent="0.3">
      <c r="A25" s="6" t="s">
        <v>31</v>
      </c>
      <c r="B25" s="7" t="s">
        <v>224</v>
      </c>
      <c r="C25" s="8">
        <v>2827545</v>
      </c>
      <c r="D25" s="8">
        <v>282755</v>
      </c>
      <c r="E25" s="9">
        <f t="shared" si="0"/>
        <v>3110300</v>
      </c>
      <c r="F25" s="6" t="s">
        <v>70</v>
      </c>
      <c r="G25" s="7" t="s">
        <v>263</v>
      </c>
      <c r="H25" s="8">
        <v>105000</v>
      </c>
      <c r="I25" s="8">
        <v>0</v>
      </c>
      <c r="J25" s="9">
        <f t="shared" si="1"/>
        <v>105000</v>
      </c>
    </row>
    <row r="26" spans="1:10" s="5" customFormat="1" ht="16.5" customHeight="1" x14ac:dyDescent="0.3">
      <c r="A26" s="6" t="s">
        <v>32</v>
      </c>
      <c r="B26" s="7" t="s">
        <v>225</v>
      </c>
      <c r="C26" s="8">
        <v>7049090</v>
      </c>
      <c r="D26" s="8">
        <v>704910</v>
      </c>
      <c r="E26" s="9">
        <f t="shared" si="0"/>
        <v>7754000</v>
      </c>
      <c r="F26" s="6" t="s">
        <v>72</v>
      </c>
      <c r="G26" s="7" t="s">
        <v>265</v>
      </c>
      <c r="H26" s="8">
        <v>69000</v>
      </c>
      <c r="I26" s="8">
        <v>0</v>
      </c>
      <c r="J26" s="9">
        <f t="shared" si="1"/>
        <v>69000</v>
      </c>
    </row>
    <row r="27" spans="1:10" s="5" customFormat="1" ht="16.5" customHeight="1" x14ac:dyDescent="0.3">
      <c r="A27" s="6" t="s">
        <v>33</v>
      </c>
      <c r="B27" s="7" t="s">
        <v>226</v>
      </c>
      <c r="C27" s="8">
        <v>1025545</v>
      </c>
      <c r="D27" s="8">
        <v>102555</v>
      </c>
      <c r="E27" s="9">
        <f t="shared" si="0"/>
        <v>1128100</v>
      </c>
      <c r="F27" s="6" t="s">
        <v>73</v>
      </c>
      <c r="G27" s="7" t="s">
        <v>266</v>
      </c>
      <c r="H27" s="8">
        <v>50400</v>
      </c>
      <c r="I27" s="8">
        <v>0</v>
      </c>
      <c r="J27" s="9">
        <f t="shared" si="1"/>
        <v>50400</v>
      </c>
    </row>
    <row r="28" spans="1:10" s="5" customFormat="1" ht="16.5" customHeight="1" x14ac:dyDescent="0.3">
      <c r="A28" s="6" t="s">
        <v>34</v>
      </c>
      <c r="B28" s="7" t="s">
        <v>227</v>
      </c>
      <c r="C28" s="8">
        <v>4478181</v>
      </c>
      <c r="D28" s="8">
        <v>447819</v>
      </c>
      <c r="E28" s="9">
        <f t="shared" si="0"/>
        <v>4926000</v>
      </c>
      <c r="F28" s="6" t="s">
        <v>74</v>
      </c>
      <c r="G28" s="7" t="s">
        <v>267</v>
      </c>
      <c r="H28" s="8">
        <v>84000</v>
      </c>
      <c r="I28" s="8">
        <v>0</v>
      </c>
      <c r="J28" s="9">
        <f t="shared" si="1"/>
        <v>84000</v>
      </c>
    </row>
    <row r="29" spans="1:10" s="5" customFormat="1" ht="16.5" customHeight="1" x14ac:dyDescent="0.3">
      <c r="A29" s="6" t="s">
        <v>35</v>
      </c>
      <c r="B29" s="7" t="s">
        <v>228</v>
      </c>
      <c r="C29" s="8">
        <v>3627090</v>
      </c>
      <c r="D29" s="8">
        <v>362710</v>
      </c>
      <c r="E29" s="9">
        <f t="shared" si="0"/>
        <v>3989800</v>
      </c>
      <c r="F29" s="6" t="s">
        <v>76</v>
      </c>
      <c r="G29" s="7" t="s">
        <v>269</v>
      </c>
      <c r="H29" s="8">
        <v>122000</v>
      </c>
      <c r="I29" s="8">
        <v>0</v>
      </c>
      <c r="J29" s="9">
        <f t="shared" si="1"/>
        <v>122000</v>
      </c>
    </row>
    <row r="30" spans="1:10" s="5" customFormat="1" ht="16.5" customHeight="1" x14ac:dyDescent="0.3">
      <c r="A30" s="6" t="s">
        <v>36</v>
      </c>
      <c r="B30" s="7" t="s">
        <v>229</v>
      </c>
      <c r="C30" s="8">
        <v>643090</v>
      </c>
      <c r="D30" s="8">
        <v>64310</v>
      </c>
      <c r="E30" s="9">
        <f t="shared" si="0"/>
        <v>707400</v>
      </c>
      <c r="F30" s="6" t="s">
        <v>78</v>
      </c>
      <c r="G30" s="7" t="s">
        <v>271</v>
      </c>
      <c r="H30" s="8">
        <v>173500</v>
      </c>
      <c r="I30" s="8">
        <v>0</v>
      </c>
      <c r="J30" s="9">
        <f t="shared" si="1"/>
        <v>173500</v>
      </c>
    </row>
    <row r="31" spans="1:10" s="5" customFormat="1" ht="16.5" customHeight="1" x14ac:dyDescent="0.3">
      <c r="A31" s="6" t="s">
        <v>37</v>
      </c>
      <c r="B31" s="7" t="s">
        <v>230</v>
      </c>
      <c r="C31" s="8">
        <v>776363</v>
      </c>
      <c r="D31" s="8">
        <v>77637</v>
      </c>
      <c r="E31" s="9">
        <f t="shared" si="0"/>
        <v>854000</v>
      </c>
      <c r="F31" s="6" t="s">
        <v>79</v>
      </c>
      <c r="G31" s="7" t="s">
        <v>272</v>
      </c>
      <c r="H31" s="8">
        <v>-86000</v>
      </c>
      <c r="I31" s="8">
        <v>0</v>
      </c>
      <c r="J31" s="9">
        <f t="shared" si="1"/>
        <v>-86000</v>
      </c>
    </row>
    <row r="32" spans="1:10" s="5" customFormat="1" ht="16.5" customHeight="1" x14ac:dyDescent="0.3">
      <c r="A32" s="6" t="s">
        <v>38</v>
      </c>
      <c r="B32" s="7" t="s">
        <v>231</v>
      </c>
      <c r="C32" s="8">
        <v>981181</v>
      </c>
      <c r="D32" s="8">
        <v>98119</v>
      </c>
      <c r="E32" s="9">
        <f t="shared" si="0"/>
        <v>1079300</v>
      </c>
      <c r="F32" s="6" t="s">
        <v>79</v>
      </c>
      <c r="G32" s="7" t="s">
        <v>272</v>
      </c>
      <c r="H32" s="8">
        <v>86000</v>
      </c>
      <c r="I32" s="8">
        <v>0</v>
      </c>
      <c r="J32" s="9">
        <f t="shared" si="1"/>
        <v>86000</v>
      </c>
    </row>
    <row r="33" spans="1:10" s="5" customFormat="1" ht="16.5" customHeight="1" x14ac:dyDescent="0.3">
      <c r="A33" s="6" t="s">
        <v>39</v>
      </c>
      <c r="B33" s="7" t="s">
        <v>232</v>
      </c>
      <c r="C33" s="8">
        <v>295454</v>
      </c>
      <c r="D33" s="8">
        <v>29546</v>
      </c>
      <c r="E33" s="9">
        <f t="shared" si="0"/>
        <v>325000</v>
      </c>
      <c r="F33" s="6" t="s">
        <v>80</v>
      </c>
      <c r="G33" s="7" t="s">
        <v>273</v>
      </c>
      <c r="H33" s="8">
        <v>320000</v>
      </c>
      <c r="I33" s="8">
        <v>0</v>
      </c>
      <c r="J33" s="9">
        <f t="shared" si="1"/>
        <v>320000</v>
      </c>
    </row>
    <row r="34" spans="1:10" s="5" customFormat="1" ht="16.5" customHeight="1" x14ac:dyDescent="0.3">
      <c r="A34" s="6" t="s">
        <v>40</v>
      </c>
      <c r="B34" s="7" t="s">
        <v>233</v>
      </c>
      <c r="C34" s="8">
        <v>406181</v>
      </c>
      <c r="D34" s="8">
        <v>40619</v>
      </c>
      <c r="E34" s="9">
        <f t="shared" si="0"/>
        <v>446800</v>
      </c>
      <c r="F34" s="6" t="s">
        <v>81</v>
      </c>
      <c r="G34" s="7" t="s">
        <v>274</v>
      </c>
      <c r="H34" s="8">
        <v>207000</v>
      </c>
      <c r="I34" s="8">
        <v>0</v>
      </c>
      <c r="J34" s="9">
        <f t="shared" si="1"/>
        <v>207000</v>
      </c>
    </row>
    <row r="35" spans="1:10" s="5" customFormat="1" ht="16.5" customHeight="1" x14ac:dyDescent="0.3">
      <c r="A35" s="6" t="s">
        <v>41</v>
      </c>
      <c r="B35" s="7" t="s">
        <v>234</v>
      </c>
      <c r="C35" s="8">
        <v>1493636</v>
      </c>
      <c r="D35" s="8">
        <v>149364</v>
      </c>
      <c r="E35" s="9">
        <f t="shared" si="0"/>
        <v>1643000</v>
      </c>
      <c r="F35" s="6" t="s">
        <v>82</v>
      </c>
      <c r="G35" s="7" t="s">
        <v>275</v>
      </c>
      <c r="H35" s="8">
        <v>1318500</v>
      </c>
      <c r="I35" s="8">
        <v>0</v>
      </c>
      <c r="J35" s="9">
        <f t="shared" si="1"/>
        <v>1318500</v>
      </c>
    </row>
    <row r="36" spans="1:10" s="5" customFormat="1" ht="16.5" customHeight="1" x14ac:dyDescent="0.3">
      <c r="A36" s="6" t="s">
        <v>42</v>
      </c>
      <c r="B36" s="7" t="s">
        <v>235</v>
      </c>
      <c r="C36" s="8">
        <v>1224545</v>
      </c>
      <c r="D36" s="8">
        <v>122455</v>
      </c>
      <c r="E36" s="9">
        <f t="shared" si="0"/>
        <v>1347000</v>
      </c>
      <c r="F36" s="6" t="s">
        <v>86</v>
      </c>
      <c r="G36" s="7" t="s">
        <v>279</v>
      </c>
      <c r="H36" s="8">
        <v>19000</v>
      </c>
      <c r="I36" s="8">
        <v>0</v>
      </c>
      <c r="J36" s="9">
        <f t="shared" si="1"/>
        <v>19000</v>
      </c>
    </row>
    <row r="37" spans="1:10" s="5" customFormat="1" ht="16.5" customHeight="1" x14ac:dyDescent="0.3">
      <c r="A37" s="6" t="s">
        <v>43</v>
      </c>
      <c r="B37" s="7" t="s">
        <v>236</v>
      </c>
      <c r="C37" s="8">
        <v>1887272</v>
      </c>
      <c r="D37" s="8">
        <v>188728</v>
      </c>
      <c r="E37" s="9">
        <f t="shared" si="0"/>
        <v>2076000</v>
      </c>
      <c r="F37" s="6" t="s">
        <v>87</v>
      </c>
      <c r="G37" s="7" t="s">
        <v>280</v>
      </c>
      <c r="H37" s="8">
        <v>98000</v>
      </c>
      <c r="I37" s="8">
        <v>0</v>
      </c>
      <c r="J37" s="9">
        <f t="shared" si="1"/>
        <v>98000</v>
      </c>
    </row>
    <row r="38" spans="1:10" s="5" customFormat="1" ht="16.5" customHeight="1" x14ac:dyDescent="0.3">
      <c r="A38" s="6" t="s">
        <v>44</v>
      </c>
      <c r="B38" s="7" t="s">
        <v>237</v>
      </c>
      <c r="C38" s="8">
        <v>3911454</v>
      </c>
      <c r="D38" s="8">
        <v>391146</v>
      </c>
      <c r="E38" s="9">
        <f t="shared" si="0"/>
        <v>4302600</v>
      </c>
      <c r="F38" s="6" t="s">
        <v>91</v>
      </c>
      <c r="G38" s="7" t="s">
        <v>284</v>
      </c>
      <c r="H38" s="8">
        <v>38000</v>
      </c>
      <c r="I38" s="8">
        <v>0</v>
      </c>
      <c r="J38" s="9">
        <f t="shared" si="1"/>
        <v>38000</v>
      </c>
    </row>
    <row r="39" spans="1:10" s="5" customFormat="1" ht="16.5" customHeight="1" x14ac:dyDescent="0.3">
      <c r="A39" s="6" t="s">
        <v>45</v>
      </c>
      <c r="B39" s="7" t="s">
        <v>238</v>
      </c>
      <c r="C39" s="8">
        <v>1268727</v>
      </c>
      <c r="D39" s="8">
        <v>126873</v>
      </c>
      <c r="E39" s="9">
        <f t="shared" si="0"/>
        <v>1395600</v>
      </c>
      <c r="F39" s="6" t="s">
        <v>92</v>
      </c>
      <c r="G39" s="7" t="s">
        <v>285</v>
      </c>
      <c r="H39" s="8">
        <v>229800</v>
      </c>
      <c r="I39" s="8">
        <v>0</v>
      </c>
      <c r="J39" s="9">
        <f t="shared" si="1"/>
        <v>229800</v>
      </c>
    </row>
    <row r="40" spans="1:10" s="5" customFormat="1" ht="16.5" customHeight="1" x14ac:dyDescent="0.3">
      <c r="A40" s="6" t="s">
        <v>46</v>
      </c>
      <c r="B40" s="7" t="s">
        <v>239</v>
      </c>
      <c r="C40" s="8">
        <v>4839909</v>
      </c>
      <c r="D40" s="8">
        <v>483991</v>
      </c>
      <c r="E40" s="9">
        <f t="shared" si="0"/>
        <v>5323900</v>
      </c>
      <c r="F40" s="6" t="s">
        <v>97</v>
      </c>
      <c r="G40" s="7" t="s">
        <v>290</v>
      </c>
      <c r="H40" s="8">
        <v>31500</v>
      </c>
      <c r="I40" s="8">
        <v>0</v>
      </c>
      <c r="J40" s="9">
        <f t="shared" si="1"/>
        <v>31500</v>
      </c>
    </row>
    <row r="41" spans="1:10" s="5" customFormat="1" ht="16.5" customHeight="1" x14ac:dyDescent="0.3">
      <c r="A41" s="6" t="s">
        <v>47</v>
      </c>
      <c r="B41" s="7" t="s">
        <v>240</v>
      </c>
      <c r="C41" s="8">
        <v>437272</v>
      </c>
      <c r="D41" s="8">
        <v>43728</v>
      </c>
      <c r="E41" s="9">
        <f t="shared" si="0"/>
        <v>481000</v>
      </c>
      <c r="F41" s="6" t="s">
        <v>99</v>
      </c>
      <c r="G41" s="7" t="s">
        <v>292</v>
      </c>
      <c r="H41" s="8">
        <v>69000</v>
      </c>
      <c r="I41" s="8">
        <v>0</v>
      </c>
      <c r="J41" s="9">
        <f t="shared" si="1"/>
        <v>69000</v>
      </c>
    </row>
    <row r="42" spans="1:10" s="5" customFormat="1" ht="16.5" customHeight="1" x14ac:dyDescent="0.3">
      <c r="A42" s="6" t="s">
        <v>48</v>
      </c>
      <c r="B42" s="7" t="s">
        <v>241</v>
      </c>
      <c r="C42" s="8">
        <v>2932727</v>
      </c>
      <c r="D42" s="8">
        <v>293273</v>
      </c>
      <c r="E42" s="9">
        <f t="shared" si="0"/>
        <v>3226000</v>
      </c>
      <c r="F42" s="6" t="s">
        <v>103</v>
      </c>
      <c r="G42" s="7" t="s">
        <v>296</v>
      </c>
      <c r="H42" s="8">
        <v>378000</v>
      </c>
      <c r="I42" s="8">
        <v>0</v>
      </c>
      <c r="J42" s="9">
        <f t="shared" si="1"/>
        <v>378000</v>
      </c>
    </row>
    <row r="43" spans="1:10" s="5" customFormat="1" ht="16.5" customHeight="1" x14ac:dyDescent="0.3">
      <c r="A43" s="6" t="s">
        <v>49</v>
      </c>
      <c r="B43" s="7" t="s">
        <v>242</v>
      </c>
      <c r="C43" s="8">
        <v>185818</v>
      </c>
      <c r="D43" s="8">
        <v>18582</v>
      </c>
      <c r="E43" s="9">
        <f t="shared" si="0"/>
        <v>204400</v>
      </c>
      <c r="F43" s="6" t="s">
        <v>104</v>
      </c>
      <c r="G43" s="7" t="s">
        <v>297</v>
      </c>
      <c r="H43" s="8">
        <v>18000</v>
      </c>
      <c r="I43" s="8">
        <v>0</v>
      </c>
      <c r="J43" s="9">
        <f t="shared" si="1"/>
        <v>18000</v>
      </c>
    </row>
    <row r="44" spans="1:10" s="5" customFormat="1" ht="16.5" customHeight="1" x14ac:dyDescent="0.3">
      <c r="A44" s="6" t="s">
        <v>50</v>
      </c>
      <c r="B44" s="7" t="s">
        <v>243</v>
      </c>
      <c r="C44" s="8">
        <v>3612727</v>
      </c>
      <c r="D44" s="8">
        <v>361273</v>
      </c>
      <c r="E44" s="9">
        <f t="shared" si="0"/>
        <v>3974000</v>
      </c>
      <c r="F44" s="6" t="s">
        <v>119</v>
      </c>
      <c r="G44" s="7" t="s">
        <v>312</v>
      </c>
      <c r="H44" s="8">
        <v>31500</v>
      </c>
      <c r="I44" s="8">
        <v>0</v>
      </c>
      <c r="J44" s="9">
        <f t="shared" si="1"/>
        <v>31500</v>
      </c>
    </row>
    <row r="45" spans="1:10" s="5" customFormat="1" ht="16.5" customHeight="1" x14ac:dyDescent="0.3">
      <c r="A45" s="6" t="s">
        <v>51</v>
      </c>
      <c r="B45" s="7" t="s">
        <v>244</v>
      </c>
      <c r="C45" s="8">
        <v>3642727</v>
      </c>
      <c r="D45" s="8">
        <v>364273</v>
      </c>
      <c r="E45" s="9">
        <f t="shared" si="0"/>
        <v>4007000</v>
      </c>
      <c r="F45" s="6" t="s">
        <v>120</v>
      </c>
      <c r="G45" s="7" t="s">
        <v>313</v>
      </c>
      <c r="H45" s="8">
        <v>567200</v>
      </c>
      <c r="I45" s="8">
        <v>0</v>
      </c>
      <c r="J45" s="9">
        <f t="shared" si="1"/>
        <v>567200</v>
      </c>
    </row>
    <row r="46" spans="1:10" s="5" customFormat="1" ht="16.5" customHeight="1" x14ac:dyDescent="0.3">
      <c r="A46" s="6" t="s">
        <v>52</v>
      </c>
      <c r="B46" s="7" t="s">
        <v>245</v>
      </c>
      <c r="C46" s="8">
        <v>299272</v>
      </c>
      <c r="D46" s="8">
        <v>29928</v>
      </c>
      <c r="E46" s="9">
        <f t="shared" si="0"/>
        <v>329200</v>
      </c>
      <c r="F46" s="6" t="s">
        <v>121</v>
      </c>
      <c r="G46" s="7" t="s">
        <v>314</v>
      </c>
      <c r="H46" s="8">
        <v>269000</v>
      </c>
      <c r="I46" s="8">
        <v>0</v>
      </c>
      <c r="J46" s="9">
        <f t="shared" si="1"/>
        <v>269000</v>
      </c>
    </row>
    <row r="47" spans="1:10" s="5" customFormat="1" ht="16.5" customHeight="1" x14ac:dyDescent="0.3">
      <c r="A47" s="6" t="s">
        <v>53</v>
      </c>
      <c r="B47" s="7" t="s">
        <v>246</v>
      </c>
      <c r="C47" s="8">
        <v>4109090</v>
      </c>
      <c r="D47" s="8">
        <v>410910</v>
      </c>
      <c r="E47" s="9">
        <f t="shared" si="0"/>
        <v>4520000</v>
      </c>
      <c r="F47" s="6" t="s">
        <v>122</v>
      </c>
      <c r="G47" s="7" t="s">
        <v>315</v>
      </c>
      <c r="H47" s="8">
        <v>81600</v>
      </c>
      <c r="I47" s="8">
        <v>0</v>
      </c>
      <c r="J47" s="9">
        <f t="shared" si="1"/>
        <v>81600</v>
      </c>
    </row>
    <row r="48" spans="1:10" s="5" customFormat="1" ht="16.5" customHeight="1" x14ac:dyDescent="0.3">
      <c r="A48" s="6" t="s">
        <v>54</v>
      </c>
      <c r="B48" s="7" t="s">
        <v>247</v>
      </c>
      <c r="C48" s="8">
        <v>18545363</v>
      </c>
      <c r="D48" s="8">
        <v>1854537</v>
      </c>
      <c r="E48" s="9">
        <f t="shared" si="0"/>
        <v>20399900</v>
      </c>
      <c r="F48" s="6" t="s">
        <v>127</v>
      </c>
      <c r="G48" s="7" t="s">
        <v>320</v>
      </c>
      <c r="H48" s="8">
        <v>186000</v>
      </c>
      <c r="I48" s="8">
        <v>0</v>
      </c>
      <c r="J48" s="9">
        <f t="shared" si="1"/>
        <v>186000</v>
      </c>
    </row>
    <row r="49" spans="1:10" s="5" customFormat="1" ht="16.5" customHeight="1" x14ac:dyDescent="0.3">
      <c r="A49" s="6" t="s">
        <v>55</v>
      </c>
      <c r="B49" s="7" t="s">
        <v>248</v>
      </c>
      <c r="C49" s="8">
        <v>2644545</v>
      </c>
      <c r="D49" s="8">
        <v>264455</v>
      </c>
      <c r="E49" s="9">
        <f t="shared" si="0"/>
        <v>2909000</v>
      </c>
      <c r="F49" s="6" t="s">
        <v>128</v>
      </c>
      <c r="G49" s="7" t="s">
        <v>321</v>
      </c>
      <c r="H49" s="8">
        <v>754500</v>
      </c>
      <c r="I49" s="8">
        <v>0</v>
      </c>
      <c r="J49" s="9">
        <f t="shared" si="1"/>
        <v>754500</v>
      </c>
    </row>
    <row r="50" spans="1:10" s="5" customFormat="1" ht="16.5" customHeight="1" x14ac:dyDescent="0.3">
      <c r="A50" s="6" t="s">
        <v>56</v>
      </c>
      <c r="B50" s="7" t="s">
        <v>249</v>
      </c>
      <c r="C50" s="8">
        <v>5006636</v>
      </c>
      <c r="D50" s="8">
        <v>500664</v>
      </c>
      <c r="E50" s="9">
        <f t="shared" si="0"/>
        <v>5507300</v>
      </c>
      <c r="F50" s="6" t="s">
        <v>139</v>
      </c>
      <c r="G50" s="7" t="s">
        <v>332</v>
      </c>
      <c r="H50" s="8">
        <v>210000</v>
      </c>
      <c r="I50" s="8">
        <v>0</v>
      </c>
      <c r="J50" s="9">
        <f t="shared" si="1"/>
        <v>210000</v>
      </c>
    </row>
    <row r="51" spans="1:10" s="5" customFormat="1" ht="16.5" customHeight="1" x14ac:dyDescent="0.3">
      <c r="A51" s="6" t="s">
        <v>57</v>
      </c>
      <c r="B51" s="7" t="s">
        <v>250</v>
      </c>
      <c r="C51" s="8">
        <v>1420909</v>
      </c>
      <c r="D51" s="8">
        <v>142091</v>
      </c>
      <c r="E51" s="9">
        <f t="shared" si="0"/>
        <v>1563000</v>
      </c>
      <c r="F51" s="6" t="s">
        <v>141</v>
      </c>
      <c r="G51" s="7" t="s">
        <v>334</v>
      </c>
      <c r="H51" s="8">
        <v>13800</v>
      </c>
      <c r="I51" s="8">
        <v>0</v>
      </c>
      <c r="J51" s="9">
        <f t="shared" si="1"/>
        <v>13800</v>
      </c>
    </row>
    <row r="52" spans="1:10" s="5" customFormat="1" ht="16.5" customHeight="1" x14ac:dyDescent="0.3">
      <c r="A52" s="6" t="s">
        <v>58</v>
      </c>
      <c r="B52" s="7" t="s">
        <v>251</v>
      </c>
      <c r="C52" s="8">
        <v>19468381</v>
      </c>
      <c r="D52" s="8">
        <v>1946839</v>
      </c>
      <c r="E52" s="9">
        <f t="shared" si="0"/>
        <v>21415220</v>
      </c>
      <c r="F52" s="6" t="s">
        <v>148</v>
      </c>
      <c r="G52" s="7" t="s">
        <v>341</v>
      </c>
      <c r="H52" s="8">
        <v>198000</v>
      </c>
      <c r="I52" s="8">
        <v>0</v>
      </c>
      <c r="J52" s="9">
        <f t="shared" si="1"/>
        <v>198000</v>
      </c>
    </row>
    <row r="53" spans="1:10" s="5" customFormat="1" ht="16.5" customHeight="1" x14ac:dyDescent="0.3">
      <c r="A53" s="6" t="s">
        <v>59</v>
      </c>
      <c r="B53" s="7" t="s">
        <v>252</v>
      </c>
      <c r="C53" s="8">
        <v>2686363</v>
      </c>
      <c r="D53" s="8">
        <v>268637</v>
      </c>
      <c r="E53" s="9">
        <f t="shared" si="0"/>
        <v>2955000</v>
      </c>
      <c r="F53" s="6" t="s">
        <v>149</v>
      </c>
      <c r="G53" s="7" t="s">
        <v>342</v>
      </c>
      <c r="H53" s="8">
        <v>480000</v>
      </c>
      <c r="I53" s="8">
        <v>0</v>
      </c>
      <c r="J53" s="9">
        <f t="shared" si="1"/>
        <v>480000</v>
      </c>
    </row>
    <row r="54" spans="1:10" s="5" customFormat="1" ht="16.5" customHeight="1" x14ac:dyDescent="0.3">
      <c r="A54" s="6" t="s">
        <v>60</v>
      </c>
      <c r="B54" s="7" t="s">
        <v>253</v>
      </c>
      <c r="C54" s="8">
        <v>69090</v>
      </c>
      <c r="D54" s="8">
        <v>6910</v>
      </c>
      <c r="E54" s="9">
        <f t="shared" si="0"/>
        <v>76000</v>
      </c>
      <c r="F54" s="6" t="s">
        <v>151</v>
      </c>
      <c r="G54" s="7" t="s">
        <v>344</v>
      </c>
      <c r="H54" s="8">
        <v>90000</v>
      </c>
      <c r="I54" s="8">
        <v>0</v>
      </c>
      <c r="J54" s="9">
        <f t="shared" si="1"/>
        <v>90000</v>
      </c>
    </row>
    <row r="55" spans="1:10" s="5" customFormat="1" ht="16.5" customHeight="1" x14ac:dyDescent="0.3">
      <c r="A55" s="6" t="s">
        <v>61</v>
      </c>
      <c r="B55" s="7" t="s">
        <v>254</v>
      </c>
      <c r="C55" s="8">
        <v>12547727</v>
      </c>
      <c r="D55" s="8">
        <v>1254773</v>
      </c>
      <c r="E55" s="9">
        <f t="shared" si="0"/>
        <v>13802500</v>
      </c>
      <c r="F55" s="6" t="s">
        <v>153</v>
      </c>
      <c r="G55" s="7" t="s">
        <v>346</v>
      </c>
      <c r="H55" s="8">
        <v>643600</v>
      </c>
      <c r="I55" s="8">
        <v>0</v>
      </c>
      <c r="J55" s="9">
        <f t="shared" si="1"/>
        <v>643600</v>
      </c>
    </row>
    <row r="56" spans="1:10" s="5" customFormat="1" ht="16.5" customHeight="1" x14ac:dyDescent="0.3">
      <c r="A56" s="6" t="s">
        <v>62</v>
      </c>
      <c r="B56" s="7" t="s">
        <v>255</v>
      </c>
      <c r="C56" s="8">
        <v>3685454</v>
      </c>
      <c r="D56" s="8">
        <v>368546</v>
      </c>
      <c r="E56" s="9">
        <f t="shared" si="0"/>
        <v>4054000</v>
      </c>
      <c r="F56" s="6" t="s">
        <v>157</v>
      </c>
      <c r="G56" s="7" t="s">
        <v>351</v>
      </c>
      <c r="H56" s="8">
        <v>394200</v>
      </c>
      <c r="I56" s="8">
        <v>0</v>
      </c>
      <c r="J56" s="9">
        <f t="shared" si="1"/>
        <v>394200</v>
      </c>
    </row>
    <row r="57" spans="1:10" s="5" customFormat="1" ht="16.5" customHeight="1" x14ac:dyDescent="0.3">
      <c r="A57" s="6" t="s">
        <v>63</v>
      </c>
      <c r="B57" s="7" t="s">
        <v>256</v>
      </c>
      <c r="C57" s="8">
        <v>709090</v>
      </c>
      <c r="D57" s="8">
        <v>70910</v>
      </c>
      <c r="E57" s="9">
        <f t="shared" si="0"/>
        <v>780000</v>
      </c>
      <c r="F57" s="6" t="s">
        <v>159</v>
      </c>
      <c r="G57" s="7" t="s">
        <v>353</v>
      </c>
      <c r="H57" s="8">
        <v>336000</v>
      </c>
      <c r="I57" s="8">
        <v>0</v>
      </c>
      <c r="J57" s="9">
        <f t="shared" si="1"/>
        <v>336000</v>
      </c>
    </row>
    <row r="58" spans="1:10" s="5" customFormat="1" ht="16.5" customHeight="1" x14ac:dyDescent="0.3">
      <c r="A58" s="6" t="s">
        <v>64</v>
      </c>
      <c r="B58" s="7" t="s">
        <v>257</v>
      </c>
      <c r="C58" s="8">
        <v>3000000</v>
      </c>
      <c r="D58" s="8">
        <v>300000</v>
      </c>
      <c r="E58" s="9">
        <f t="shared" si="0"/>
        <v>3300000</v>
      </c>
      <c r="F58" s="6" t="s">
        <v>161</v>
      </c>
      <c r="G58" s="7" t="s">
        <v>355</v>
      </c>
      <c r="H58" s="8">
        <v>315000</v>
      </c>
      <c r="I58" s="8">
        <v>0</v>
      </c>
      <c r="J58" s="9">
        <f t="shared" si="1"/>
        <v>315000</v>
      </c>
    </row>
    <row r="59" spans="1:10" s="5" customFormat="1" ht="16.5" customHeight="1" x14ac:dyDescent="0.3">
      <c r="A59" s="6" t="s">
        <v>65</v>
      </c>
      <c r="B59" s="7" t="s">
        <v>258</v>
      </c>
      <c r="C59" s="8">
        <v>305454</v>
      </c>
      <c r="D59" s="8">
        <v>30546</v>
      </c>
      <c r="E59" s="9">
        <f t="shared" si="0"/>
        <v>336000</v>
      </c>
      <c r="F59" s="6" t="s">
        <v>171</v>
      </c>
      <c r="G59" s="7" t="s">
        <v>365</v>
      </c>
      <c r="H59" s="8">
        <v>2268000</v>
      </c>
      <c r="I59" s="8">
        <v>0</v>
      </c>
      <c r="J59" s="9">
        <f t="shared" si="1"/>
        <v>2268000</v>
      </c>
    </row>
    <row r="60" spans="1:10" s="5" customFormat="1" ht="16.5" customHeight="1" x14ac:dyDescent="0.3">
      <c r="A60" s="6" t="s">
        <v>66</v>
      </c>
      <c r="B60" s="7" t="s">
        <v>259</v>
      </c>
      <c r="C60" s="8">
        <v>1278181</v>
      </c>
      <c r="D60" s="8">
        <v>127819</v>
      </c>
      <c r="E60" s="9">
        <f t="shared" si="0"/>
        <v>1406000</v>
      </c>
      <c r="F60" s="6" t="s">
        <v>173</v>
      </c>
      <c r="G60" s="7" t="s">
        <v>367</v>
      </c>
      <c r="H60" s="8">
        <v>10000</v>
      </c>
      <c r="I60" s="8">
        <v>0</v>
      </c>
      <c r="J60" s="9">
        <f t="shared" si="1"/>
        <v>10000</v>
      </c>
    </row>
    <row r="61" spans="1:10" s="5" customFormat="1" ht="16.5" customHeight="1" x14ac:dyDescent="0.3">
      <c r="A61" s="6" t="s">
        <v>67</v>
      </c>
      <c r="B61" s="7" t="s">
        <v>260</v>
      </c>
      <c r="C61" s="8">
        <v>2981818</v>
      </c>
      <c r="D61" s="8">
        <v>298182</v>
      </c>
      <c r="E61" s="9">
        <f t="shared" si="0"/>
        <v>3280000</v>
      </c>
      <c r="F61" s="6" t="s">
        <v>180</v>
      </c>
      <c r="G61" s="7" t="s">
        <v>374</v>
      </c>
      <c r="H61" s="8">
        <v>1629000</v>
      </c>
      <c r="I61" s="8">
        <v>0</v>
      </c>
      <c r="J61" s="9">
        <f t="shared" si="1"/>
        <v>1629000</v>
      </c>
    </row>
    <row r="62" spans="1:10" s="5" customFormat="1" ht="16.5" customHeight="1" x14ac:dyDescent="0.3">
      <c r="A62" s="6" t="s">
        <v>68</v>
      </c>
      <c r="B62" s="7" t="s">
        <v>261</v>
      </c>
      <c r="C62" s="8">
        <v>1337454</v>
      </c>
      <c r="D62" s="8">
        <v>133746</v>
      </c>
      <c r="E62" s="9">
        <f t="shared" si="0"/>
        <v>1471200</v>
      </c>
      <c r="F62" s="6" t="s">
        <v>181</v>
      </c>
      <c r="G62" s="7" t="s">
        <v>375</v>
      </c>
      <c r="H62" s="8">
        <v>198000</v>
      </c>
      <c r="I62" s="8">
        <v>0</v>
      </c>
      <c r="J62" s="9">
        <f t="shared" si="1"/>
        <v>198000</v>
      </c>
    </row>
    <row r="63" spans="1:10" s="5" customFormat="1" ht="16.5" customHeight="1" x14ac:dyDescent="0.3">
      <c r="A63" s="6" t="s">
        <v>69</v>
      </c>
      <c r="B63" s="7" t="s">
        <v>262</v>
      </c>
      <c r="C63" s="8">
        <v>494545</v>
      </c>
      <c r="D63" s="8">
        <v>49455</v>
      </c>
      <c r="E63" s="9">
        <f t="shared" si="0"/>
        <v>544000</v>
      </c>
      <c r="F63" s="6" t="s">
        <v>182</v>
      </c>
      <c r="G63" s="7" t="s">
        <v>376</v>
      </c>
      <c r="H63" s="8">
        <v>603000</v>
      </c>
      <c r="I63" s="8">
        <v>0</v>
      </c>
      <c r="J63" s="9">
        <f t="shared" si="1"/>
        <v>603000</v>
      </c>
    </row>
    <row r="64" spans="1:10" s="5" customFormat="1" ht="16.5" customHeight="1" x14ac:dyDescent="0.3">
      <c r="A64" s="6" t="s">
        <v>70</v>
      </c>
      <c r="B64" s="7" t="s">
        <v>263</v>
      </c>
      <c r="C64" s="8">
        <v>348181</v>
      </c>
      <c r="D64" s="8">
        <v>34819</v>
      </c>
      <c r="E64" s="9">
        <f t="shared" si="0"/>
        <v>383000</v>
      </c>
      <c r="F64" s="6" t="s">
        <v>183</v>
      </c>
      <c r="G64" s="7" t="s">
        <v>377</v>
      </c>
      <c r="H64" s="8">
        <v>7254000</v>
      </c>
      <c r="I64" s="8">
        <v>0</v>
      </c>
      <c r="J64" s="9">
        <f t="shared" si="1"/>
        <v>7254000</v>
      </c>
    </row>
    <row r="65" spans="1:10" s="5" customFormat="1" ht="16.5" customHeight="1" x14ac:dyDescent="0.3">
      <c r="A65" s="6" t="s">
        <v>71</v>
      </c>
      <c r="B65" s="7" t="s">
        <v>264</v>
      </c>
      <c r="C65" s="8">
        <v>380454</v>
      </c>
      <c r="D65" s="8">
        <v>38046</v>
      </c>
      <c r="E65" s="9">
        <f t="shared" si="0"/>
        <v>418500</v>
      </c>
      <c r="F65" s="6" t="s">
        <v>184</v>
      </c>
      <c r="G65" s="7" t="s">
        <v>378</v>
      </c>
      <c r="H65" s="8">
        <v>4464000</v>
      </c>
      <c r="I65" s="8">
        <v>0</v>
      </c>
      <c r="J65" s="9">
        <f t="shared" si="1"/>
        <v>4464000</v>
      </c>
    </row>
    <row r="66" spans="1:10" s="5" customFormat="1" ht="16.5" customHeight="1" x14ac:dyDescent="0.3">
      <c r="A66" s="6" t="s">
        <v>72</v>
      </c>
      <c r="B66" s="7" t="s">
        <v>265</v>
      </c>
      <c r="C66" s="8">
        <v>753272</v>
      </c>
      <c r="D66" s="8">
        <v>75328</v>
      </c>
      <c r="E66" s="9">
        <f t="shared" si="0"/>
        <v>828600</v>
      </c>
      <c r="F66" s="6" t="s">
        <v>185</v>
      </c>
      <c r="G66" s="7" t="s">
        <v>379</v>
      </c>
      <c r="H66" s="8">
        <v>1748100</v>
      </c>
      <c r="I66" s="8">
        <v>0</v>
      </c>
      <c r="J66" s="9">
        <f t="shared" si="1"/>
        <v>1748100</v>
      </c>
    </row>
    <row r="67" spans="1:10" s="5" customFormat="1" ht="16.5" customHeight="1" x14ac:dyDescent="0.3">
      <c r="A67" s="6" t="s">
        <v>73</v>
      </c>
      <c r="B67" s="7" t="s">
        <v>266</v>
      </c>
      <c r="C67" s="8">
        <v>769090</v>
      </c>
      <c r="D67" s="8">
        <v>76910</v>
      </c>
      <c r="E67" s="9">
        <f t="shared" si="0"/>
        <v>846000</v>
      </c>
      <c r="F67" s="6" t="s">
        <v>191</v>
      </c>
      <c r="G67" s="7" t="s">
        <v>385</v>
      </c>
      <c r="H67" s="8">
        <v>7410000</v>
      </c>
      <c r="I67" s="8">
        <v>0</v>
      </c>
      <c r="J67" s="9">
        <f t="shared" si="1"/>
        <v>7410000</v>
      </c>
    </row>
    <row r="68" spans="1:10" s="5" customFormat="1" ht="16.5" customHeight="1" x14ac:dyDescent="0.3">
      <c r="A68" s="6" t="s">
        <v>74</v>
      </c>
      <c r="B68" s="7" t="s">
        <v>267</v>
      </c>
      <c r="C68" s="8">
        <v>454545</v>
      </c>
      <c r="D68" s="8">
        <v>45455</v>
      </c>
      <c r="E68" s="9">
        <f t="shared" ref="E68:E131" si="2">SUM(C68:D68)</f>
        <v>500000</v>
      </c>
      <c r="F68" s="6" t="s">
        <v>195</v>
      </c>
      <c r="G68" s="7" t="s">
        <v>389</v>
      </c>
      <c r="H68" s="8">
        <v>263000</v>
      </c>
      <c r="I68" s="8">
        <v>0</v>
      </c>
      <c r="J68" s="9">
        <f t="shared" ref="J68" si="3">SUM(H68:I68)</f>
        <v>263000</v>
      </c>
    </row>
    <row r="69" spans="1:10" s="5" customFormat="1" ht="21.75" customHeight="1" thickBot="1" x14ac:dyDescent="0.35">
      <c r="A69" s="6" t="s">
        <v>75</v>
      </c>
      <c r="B69" s="7" t="s">
        <v>268</v>
      </c>
      <c r="C69" s="8">
        <v>3870909</v>
      </c>
      <c r="D69" s="8">
        <v>387091</v>
      </c>
      <c r="E69" s="9">
        <f t="shared" si="2"/>
        <v>4258000</v>
      </c>
      <c r="F69" s="82" t="s">
        <v>402</v>
      </c>
      <c r="G69" s="83"/>
      <c r="H69" s="84">
        <f>SUM(H3:H68)</f>
        <v>43436150</v>
      </c>
      <c r="I69" s="84">
        <f t="shared" ref="I69:J69" si="4">SUM(I3:I68)</f>
        <v>0</v>
      </c>
      <c r="J69" s="85">
        <f t="shared" si="4"/>
        <v>43436150</v>
      </c>
    </row>
    <row r="70" spans="1:10" s="5" customFormat="1" ht="16.5" customHeight="1" x14ac:dyDescent="0.3">
      <c r="A70" s="6" t="s">
        <v>76</v>
      </c>
      <c r="B70" s="7" t="s">
        <v>269</v>
      </c>
      <c r="C70" s="8">
        <v>1115909</v>
      </c>
      <c r="D70" s="8">
        <v>111591</v>
      </c>
      <c r="E70" s="9">
        <f t="shared" si="2"/>
        <v>1227500</v>
      </c>
    </row>
    <row r="71" spans="1:10" s="5" customFormat="1" ht="16.5" customHeight="1" x14ac:dyDescent="0.3">
      <c r="A71" s="6" t="s">
        <v>77</v>
      </c>
      <c r="B71" s="7" t="s">
        <v>270</v>
      </c>
      <c r="C71" s="8">
        <v>419090</v>
      </c>
      <c r="D71" s="8">
        <v>41910</v>
      </c>
      <c r="E71" s="9">
        <f t="shared" si="2"/>
        <v>461000</v>
      </c>
    </row>
    <row r="72" spans="1:10" s="5" customFormat="1" ht="16.5" customHeight="1" x14ac:dyDescent="0.3">
      <c r="A72" s="6" t="s">
        <v>78</v>
      </c>
      <c r="B72" s="7" t="s">
        <v>271</v>
      </c>
      <c r="C72" s="8">
        <v>1469909</v>
      </c>
      <c r="D72" s="8">
        <v>146991</v>
      </c>
      <c r="E72" s="9">
        <f t="shared" si="2"/>
        <v>1616900</v>
      </c>
    </row>
    <row r="73" spans="1:10" s="5" customFormat="1" ht="16.5" customHeight="1" thickBot="1" x14ac:dyDescent="0.35">
      <c r="A73" s="6" t="s">
        <v>79</v>
      </c>
      <c r="B73" s="7" t="s">
        <v>272</v>
      </c>
      <c r="C73" s="8">
        <v>78181</v>
      </c>
      <c r="D73" s="8">
        <v>7819</v>
      </c>
      <c r="E73" s="9">
        <f t="shared" si="2"/>
        <v>86000</v>
      </c>
    </row>
    <row r="74" spans="1:10" s="5" customFormat="1" ht="24" customHeight="1" x14ac:dyDescent="0.3">
      <c r="A74" s="6" t="s">
        <v>80</v>
      </c>
      <c r="B74" s="7" t="s">
        <v>273</v>
      </c>
      <c r="C74" s="8">
        <v>5636</v>
      </c>
      <c r="D74" s="8">
        <v>564</v>
      </c>
      <c r="E74" s="9">
        <f t="shared" si="2"/>
        <v>6200</v>
      </c>
      <c r="H74" s="12" t="s">
        <v>400</v>
      </c>
      <c r="I74" s="13" t="s">
        <v>401</v>
      </c>
      <c r="J74" s="14" t="s">
        <v>402</v>
      </c>
    </row>
    <row r="75" spans="1:10" s="5" customFormat="1" ht="24" customHeight="1" thickBot="1" x14ac:dyDescent="0.35">
      <c r="A75" s="6" t="s">
        <v>81</v>
      </c>
      <c r="B75" s="7" t="s">
        <v>274</v>
      </c>
      <c r="C75" s="8">
        <v>973272</v>
      </c>
      <c r="D75" s="8">
        <v>97328</v>
      </c>
      <c r="E75" s="9">
        <f t="shared" si="2"/>
        <v>1070600</v>
      </c>
      <c r="H75" s="15">
        <f>C202+H69</f>
        <v>912242242</v>
      </c>
      <c r="I75" s="16">
        <f>D202+I69</f>
        <v>86880702</v>
      </c>
      <c r="J75" s="17">
        <f>SUM(H75:I75)</f>
        <v>999122944</v>
      </c>
    </row>
    <row r="76" spans="1:10" s="5" customFormat="1" ht="16.5" customHeight="1" x14ac:dyDescent="0.3">
      <c r="A76" s="6" t="s">
        <v>82</v>
      </c>
      <c r="B76" s="7" t="s">
        <v>275</v>
      </c>
      <c r="C76" s="8">
        <v>6541727</v>
      </c>
      <c r="D76" s="8">
        <v>654173</v>
      </c>
      <c r="E76" s="9">
        <f t="shared" si="2"/>
        <v>7195900</v>
      </c>
    </row>
    <row r="77" spans="1:10" s="5" customFormat="1" ht="16.5" customHeight="1" x14ac:dyDescent="0.3">
      <c r="A77" s="6" t="s">
        <v>83</v>
      </c>
      <c r="B77" s="7" t="s">
        <v>276</v>
      </c>
      <c r="C77" s="8">
        <v>1638181</v>
      </c>
      <c r="D77" s="8">
        <v>163819</v>
      </c>
      <c r="E77" s="9">
        <f t="shared" si="2"/>
        <v>1802000</v>
      </c>
    </row>
    <row r="78" spans="1:10" s="5" customFormat="1" ht="16.5" customHeight="1" x14ac:dyDescent="0.3">
      <c r="A78" s="6" t="s">
        <v>84</v>
      </c>
      <c r="B78" s="7" t="s">
        <v>277</v>
      </c>
      <c r="C78" s="8">
        <v>1063727</v>
      </c>
      <c r="D78" s="8">
        <v>106373</v>
      </c>
      <c r="E78" s="9">
        <f t="shared" si="2"/>
        <v>1170100</v>
      </c>
    </row>
    <row r="79" spans="1:10" s="5" customFormat="1" ht="16.5" customHeight="1" x14ac:dyDescent="0.3">
      <c r="A79" s="6" t="s">
        <v>85</v>
      </c>
      <c r="B79" s="7" t="s">
        <v>278</v>
      </c>
      <c r="C79" s="8">
        <v>260909</v>
      </c>
      <c r="D79" s="8">
        <v>26091</v>
      </c>
      <c r="E79" s="9">
        <f t="shared" si="2"/>
        <v>287000</v>
      </c>
    </row>
    <row r="80" spans="1:10" s="5" customFormat="1" ht="16.5" customHeight="1" x14ac:dyDescent="0.3">
      <c r="A80" s="6" t="s">
        <v>86</v>
      </c>
      <c r="B80" s="7" t="s">
        <v>279</v>
      </c>
      <c r="C80" s="8">
        <v>50909</v>
      </c>
      <c r="D80" s="8">
        <v>5091</v>
      </c>
      <c r="E80" s="9">
        <f t="shared" si="2"/>
        <v>56000</v>
      </c>
    </row>
    <row r="81" spans="1:5" s="5" customFormat="1" ht="16.5" customHeight="1" x14ac:dyDescent="0.3">
      <c r="A81" s="6" t="s">
        <v>87</v>
      </c>
      <c r="B81" s="7" t="s">
        <v>280</v>
      </c>
      <c r="C81" s="8">
        <v>303181</v>
      </c>
      <c r="D81" s="8">
        <v>30319</v>
      </c>
      <c r="E81" s="9">
        <f t="shared" si="2"/>
        <v>333500</v>
      </c>
    </row>
    <row r="82" spans="1:5" s="5" customFormat="1" ht="16.5" customHeight="1" x14ac:dyDescent="0.3">
      <c r="A82" s="6" t="s">
        <v>88</v>
      </c>
      <c r="B82" s="7" t="s">
        <v>281</v>
      </c>
      <c r="C82" s="8">
        <v>181818</v>
      </c>
      <c r="D82" s="8">
        <v>18182</v>
      </c>
      <c r="E82" s="9">
        <f t="shared" si="2"/>
        <v>200000</v>
      </c>
    </row>
    <row r="83" spans="1:5" s="5" customFormat="1" ht="16.5" customHeight="1" x14ac:dyDescent="0.3">
      <c r="A83" s="6" t="s">
        <v>89</v>
      </c>
      <c r="B83" s="7" t="s">
        <v>282</v>
      </c>
      <c r="C83" s="8">
        <v>2508545</v>
      </c>
      <c r="D83" s="8">
        <v>250855</v>
      </c>
      <c r="E83" s="9">
        <f t="shared" si="2"/>
        <v>2759400</v>
      </c>
    </row>
    <row r="84" spans="1:5" s="5" customFormat="1" ht="16.5" customHeight="1" x14ac:dyDescent="0.3">
      <c r="A84" s="6" t="s">
        <v>90</v>
      </c>
      <c r="B84" s="7" t="s">
        <v>283</v>
      </c>
      <c r="C84" s="8">
        <v>572727</v>
      </c>
      <c r="D84" s="8">
        <v>57273</v>
      </c>
      <c r="E84" s="9">
        <f t="shared" si="2"/>
        <v>630000</v>
      </c>
    </row>
    <row r="85" spans="1:5" s="5" customFormat="1" ht="16.5" customHeight="1" x14ac:dyDescent="0.3">
      <c r="A85" s="6" t="s">
        <v>91</v>
      </c>
      <c r="B85" s="7" t="s">
        <v>284</v>
      </c>
      <c r="C85" s="8">
        <v>261818</v>
      </c>
      <c r="D85" s="8">
        <v>26182</v>
      </c>
      <c r="E85" s="9">
        <f t="shared" si="2"/>
        <v>288000</v>
      </c>
    </row>
    <row r="86" spans="1:5" s="5" customFormat="1" ht="16.5" customHeight="1" x14ac:dyDescent="0.3">
      <c r="A86" s="6" t="s">
        <v>92</v>
      </c>
      <c r="B86" s="7" t="s">
        <v>285</v>
      </c>
      <c r="C86" s="8">
        <v>3085909</v>
      </c>
      <c r="D86" s="8">
        <v>308591</v>
      </c>
      <c r="E86" s="9">
        <f t="shared" si="2"/>
        <v>3394500</v>
      </c>
    </row>
    <row r="87" spans="1:5" s="5" customFormat="1" ht="16.5" customHeight="1" x14ac:dyDescent="0.3">
      <c r="A87" s="6" t="s">
        <v>93</v>
      </c>
      <c r="B87" s="7" t="s">
        <v>286</v>
      </c>
      <c r="C87" s="8">
        <v>1300090</v>
      </c>
      <c r="D87" s="8">
        <v>130010</v>
      </c>
      <c r="E87" s="9">
        <f t="shared" si="2"/>
        <v>1430100</v>
      </c>
    </row>
    <row r="88" spans="1:5" s="5" customFormat="1" ht="16.5" customHeight="1" x14ac:dyDescent="0.3">
      <c r="A88" s="6" t="s">
        <v>94</v>
      </c>
      <c r="B88" s="7" t="s">
        <v>287</v>
      </c>
      <c r="C88" s="8">
        <v>752727</v>
      </c>
      <c r="D88" s="8">
        <v>75273</v>
      </c>
      <c r="E88" s="9">
        <f t="shared" si="2"/>
        <v>828000</v>
      </c>
    </row>
    <row r="89" spans="1:5" s="5" customFormat="1" ht="16.5" customHeight="1" x14ac:dyDescent="0.3">
      <c r="A89" s="6" t="s">
        <v>95</v>
      </c>
      <c r="B89" s="7" t="s">
        <v>288</v>
      </c>
      <c r="C89" s="8">
        <v>1873636</v>
      </c>
      <c r="D89" s="8">
        <v>187364</v>
      </c>
      <c r="E89" s="9">
        <f t="shared" si="2"/>
        <v>2061000</v>
      </c>
    </row>
    <row r="90" spans="1:5" s="5" customFormat="1" ht="16.5" customHeight="1" x14ac:dyDescent="0.3">
      <c r="A90" s="6" t="s">
        <v>96</v>
      </c>
      <c r="B90" s="7" t="s">
        <v>289</v>
      </c>
      <c r="C90" s="8">
        <v>1090909</v>
      </c>
      <c r="D90" s="8">
        <v>109091</v>
      </c>
      <c r="E90" s="9">
        <f t="shared" si="2"/>
        <v>1200000</v>
      </c>
    </row>
    <row r="91" spans="1:5" s="5" customFormat="1" ht="16.5" customHeight="1" x14ac:dyDescent="0.3">
      <c r="A91" s="6" t="s">
        <v>97</v>
      </c>
      <c r="B91" s="7" t="s">
        <v>290</v>
      </c>
      <c r="C91" s="8">
        <v>1021000</v>
      </c>
      <c r="D91" s="8">
        <v>102100</v>
      </c>
      <c r="E91" s="9">
        <f t="shared" si="2"/>
        <v>1123100</v>
      </c>
    </row>
    <row r="92" spans="1:5" s="5" customFormat="1" ht="16.5" customHeight="1" x14ac:dyDescent="0.3">
      <c r="A92" s="6" t="s">
        <v>98</v>
      </c>
      <c r="B92" s="7" t="s">
        <v>291</v>
      </c>
      <c r="C92" s="8">
        <v>722727</v>
      </c>
      <c r="D92" s="8">
        <v>72273</v>
      </c>
      <c r="E92" s="9">
        <f t="shared" si="2"/>
        <v>795000</v>
      </c>
    </row>
    <row r="93" spans="1:5" s="5" customFormat="1" ht="16.5" customHeight="1" x14ac:dyDescent="0.3">
      <c r="A93" s="6" t="s">
        <v>99</v>
      </c>
      <c r="B93" s="7" t="s">
        <v>292</v>
      </c>
      <c r="C93" s="8">
        <v>2430909</v>
      </c>
      <c r="D93" s="8">
        <v>243091</v>
      </c>
      <c r="E93" s="9">
        <f t="shared" si="2"/>
        <v>2674000</v>
      </c>
    </row>
    <row r="94" spans="1:5" s="5" customFormat="1" ht="16.5" customHeight="1" x14ac:dyDescent="0.3">
      <c r="A94" s="6" t="s">
        <v>100</v>
      </c>
      <c r="B94" s="7" t="s">
        <v>293</v>
      </c>
      <c r="C94" s="8">
        <v>406727</v>
      </c>
      <c r="D94" s="8">
        <v>40673</v>
      </c>
      <c r="E94" s="9">
        <f t="shared" si="2"/>
        <v>447400</v>
      </c>
    </row>
    <row r="95" spans="1:5" s="5" customFormat="1" ht="16.5" customHeight="1" x14ac:dyDescent="0.3">
      <c r="A95" s="6" t="s">
        <v>101</v>
      </c>
      <c r="B95" s="7" t="s">
        <v>294</v>
      </c>
      <c r="C95" s="8">
        <v>2638090</v>
      </c>
      <c r="D95" s="8">
        <v>263810</v>
      </c>
      <c r="E95" s="9">
        <f t="shared" si="2"/>
        <v>2901900</v>
      </c>
    </row>
    <row r="96" spans="1:5" s="5" customFormat="1" ht="16.5" customHeight="1" x14ac:dyDescent="0.3">
      <c r="A96" s="6" t="s">
        <v>102</v>
      </c>
      <c r="B96" s="7" t="s">
        <v>295</v>
      </c>
      <c r="C96" s="8">
        <v>221818</v>
      </c>
      <c r="D96" s="8">
        <v>22182</v>
      </c>
      <c r="E96" s="9">
        <f t="shared" si="2"/>
        <v>244000</v>
      </c>
    </row>
    <row r="97" spans="1:5" s="5" customFormat="1" ht="16.5" customHeight="1" x14ac:dyDescent="0.3">
      <c r="A97" s="6" t="s">
        <v>103</v>
      </c>
      <c r="B97" s="7" t="s">
        <v>296</v>
      </c>
      <c r="C97" s="8">
        <v>4375818</v>
      </c>
      <c r="D97" s="8">
        <v>437582</v>
      </c>
      <c r="E97" s="9">
        <f t="shared" si="2"/>
        <v>4813400</v>
      </c>
    </row>
    <row r="98" spans="1:5" s="5" customFormat="1" ht="16.5" customHeight="1" x14ac:dyDescent="0.3">
      <c r="A98" s="6" t="s">
        <v>104</v>
      </c>
      <c r="B98" s="7" t="s">
        <v>297</v>
      </c>
      <c r="C98" s="8">
        <v>115454</v>
      </c>
      <c r="D98" s="8">
        <v>11546</v>
      </c>
      <c r="E98" s="9">
        <f t="shared" si="2"/>
        <v>127000</v>
      </c>
    </row>
    <row r="99" spans="1:5" s="5" customFormat="1" ht="16.5" customHeight="1" x14ac:dyDescent="0.3">
      <c r="A99" s="6" t="s">
        <v>105</v>
      </c>
      <c r="B99" s="7" t="s">
        <v>298</v>
      </c>
      <c r="C99" s="8">
        <v>145454</v>
      </c>
      <c r="D99" s="8">
        <v>14546</v>
      </c>
      <c r="E99" s="9">
        <f t="shared" si="2"/>
        <v>160000</v>
      </c>
    </row>
    <row r="100" spans="1:5" s="5" customFormat="1" ht="16.5" customHeight="1" x14ac:dyDescent="0.3">
      <c r="A100" s="6" t="s">
        <v>106</v>
      </c>
      <c r="B100" s="7" t="s">
        <v>299</v>
      </c>
      <c r="C100" s="8">
        <v>2832727</v>
      </c>
      <c r="D100" s="8">
        <v>283273</v>
      </c>
      <c r="E100" s="9">
        <f t="shared" si="2"/>
        <v>3116000</v>
      </c>
    </row>
    <row r="101" spans="1:5" s="5" customFormat="1" ht="16.5" customHeight="1" x14ac:dyDescent="0.3">
      <c r="A101" s="6" t="s">
        <v>107</v>
      </c>
      <c r="B101" s="7" t="s">
        <v>300</v>
      </c>
      <c r="C101" s="8">
        <v>6390727</v>
      </c>
      <c r="D101" s="8">
        <v>639073</v>
      </c>
      <c r="E101" s="9">
        <f t="shared" si="2"/>
        <v>7029800</v>
      </c>
    </row>
    <row r="102" spans="1:5" s="5" customFormat="1" ht="16.5" customHeight="1" x14ac:dyDescent="0.3">
      <c r="A102" s="6" t="s">
        <v>108</v>
      </c>
      <c r="B102" s="7" t="s">
        <v>301</v>
      </c>
      <c r="C102" s="8">
        <v>787272</v>
      </c>
      <c r="D102" s="8">
        <v>78728</v>
      </c>
      <c r="E102" s="9">
        <f t="shared" si="2"/>
        <v>866000</v>
      </c>
    </row>
    <row r="103" spans="1:5" s="5" customFormat="1" ht="16.5" customHeight="1" x14ac:dyDescent="0.3">
      <c r="A103" s="6" t="s">
        <v>109</v>
      </c>
      <c r="B103" s="7" t="s">
        <v>302</v>
      </c>
      <c r="C103" s="8">
        <v>687272</v>
      </c>
      <c r="D103" s="8">
        <v>68728</v>
      </c>
      <c r="E103" s="9">
        <f t="shared" si="2"/>
        <v>756000</v>
      </c>
    </row>
    <row r="104" spans="1:5" s="5" customFormat="1" ht="16.5" customHeight="1" x14ac:dyDescent="0.3">
      <c r="A104" s="6" t="s">
        <v>110</v>
      </c>
      <c r="B104" s="7" t="s">
        <v>303</v>
      </c>
      <c r="C104" s="8">
        <v>312272</v>
      </c>
      <c r="D104" s="8">
        <v>31228</v>
      </c>
      <c r="E104" s="9">
        <f t="shared" si="2"/>
        <v>343500</v>
      </c>
    </row>
    <row r="105" spans="1:5" s="5" customFormat="1" ht="16.5" customHeight="1" x14ac:dyDescent="0.3">
      <c r="A105" s="6" t="s">
        <v>111</v>
      </c>
      <c r="B105" s="7" t="s">
        <v>304</v>
      </c>
      <c r="C105" s="8">
        <v>403090</v>
      </c>
      <c r="D105" s="8">
        <v>40310</v>
      </c>
      <c r="E105" s="9">
        <f t="shared" si="2"/>
        <v>443400</v>
      </c>
    </row>
    <row r="106" spans="1:5" s="5" customFormat="1" ht="16.5" customHeight="1" x14ac:dyDescent="0.3">
      <c r="A106" s="6" t="s">
        <v>112</v>
      </c>
      <c r="B106" s="7" t="s">
        <v>305</v>
      </c>
      <c r="C106" s="8">
        <v>2897000</v>
      </c>
      <c r="D106" s="8">
        <v>289700</v>
      </c>
      <c r="E106" s="9">
        <f t="shared" si="2"/>
        <v>3186700</v>
      </c>
    </row>
    <row r="107" spans="1:5" s="5" customFormat="1" ht="16.5" customHeight="1" x14ac:dyDescent="0.3">
      <c r="A107" s="6" t="s">
        <v>113</v>
      </c>
      <c r="B107" s="7" t="s">
        <v>306</v>
      </c>
      <c r="C107" s="8">
        <v>126818</v>
      </c>
      <c r="D107" s="8">
        <v>12682</v>
      </c>
      <c r="E107" s="9">
        <f t="shared" si="2"/>
        <v>139500</v>
      </c>
    </row>
    <row r="108" spans="1:5" s="5" customFormat="1" ht="16.5" customHeight="1" x14ac:dyDescent="0.3">
      <c r="A108" s="6" t="s">
        <v>114</v>
      </c>
      <c r="B108" s="7" t="s">
        <v>307</v>
      </c>
      <c r="C108" s="8">
        <v>753909</v>
      </c>
      <c r="D108" s="8">
        <v>75391</v>
      </c>
      <c r="E108" s="9">
        <f t="shared" si="2"/>
        <v>829300</v>
      </c>
    </row>
    <row r="109" spans="1:5" s="5" customFormat="1" ht="16.5" customHeight="1" x14ac:dyDescent="0.3">
      <c r="A109" s="6" t="s">
        <v>115</v>
      </c>
      <c r="B109" s="7" t="s">
        <v>308</v>
      </c>
      <c r="C109" s="8">
        <v>1667363</v>
      </c>
      <c r="D109" s="8">
        <v>166737</v>
      </c>
      <c r="E109" s="9">
        <f t="shared" si="2"/>
        <v>1834100</v>
      </c>
    </row>
    <row r="110" spans="1:5" s="5" customFormat="1" ht="16.5" customHeight="1" x14ac:dyDescent="0.3">
      <c r="A110" s="6" t="s">
        <v>116</v>
      </c>
      <c r="B110" s="7" t="s">
        <v>309</v>
      </c>
      <c r="C110" s="8">
        <v>450636</v>
      </c>
      <c r="D110" s="8">
        <v>45064</v>
      </c>
      <c r="E110" s="9">
        <f t="shared" si="2"/>
        <v>495700</v>
      </c>
    </row>
    <row r="111" spans="1:5" s="5" customFormat="1" ht="16.5" customHeight="1" x14ac:dyDescent="0.3">
      <c r="A111" s="6" t="s">
        <v>117</v>
      </c>
      <c r="B111" s="7" t="s">
        <v>310</v>
      </c>
      <c r="C111" s="8">
        <v>3172727</v>
      </c>
      <c r="D111" s="8">
        <v>317273</v>
      </c>
      <c r="E111" s="9">
        <f t="shared" si="2"/>
        <v>3490000</v>
      </c>
    </row>
    <row r="112" spans="1:5" s="5" customFormat="1" ht="16.5" customHeight="1" x14ac:dyDescent="0.3">
      <c r="A112" s="6" t="s">
        <v>118</v>
      </c>
      <c r="B112" s="7" t="s">
        <v>311</v>
      </c>
      <c r="C112" s="8">
        <v>1663636</v>
      </c>
      <c r="D112" s="8">
        <v>166364</v>
      </c>
      <c r="E112" s="9">
        <f t="shared" si="2"/>
        <v>1830000</v>
      </c>
    </row>
    <row r="113" spans="1:5" s="5" customFormat="1" ht="16.5" customHeight="1" x14ac:dyDescent="0.3">
      <c r="A113" s="6" t="s">
        <v>119</v>
      </c>
      <c r="B113" s="7" t="s">
        <v>312</v>
      </c>
      <c r="C113" s="8">
        <v>795000</v>
      </c>
      <c r="D113" s="8">
        <v>79500</v>
      </c>
      <c r="E113" s="9">
        <f t="shared" si="2"/>
        <v>874500</v>
      </c>
    </row>
    <row r="114" spans="1:5" s="5" customFormat="1" ht="16.5" customHeight="1" x14ac:dyDescent="0.3">
      <c r="A114" s="6" t="s">
        <v>120</v>
      </c>
      <c r="B114" s="7" t="s">
        <v>313</v>
      </c>
      <c r="C114" s="8">
        <v>14123909</v>
      </c>
      <c r="D114" s="8">
        <v>1412391</v>
      </c>
      <c r="E114" s="9">
        <f t="shared" si="2"/>
        <v>15536300</v>
      </c>
    </row>
    <row r="115" spans="1:5" s="5" customFormat="1" ht="16.5" customHeight="1" x14ac:dyDescent="0.3">
      <c r="A115" s="6" t="s">
        <v>121</v>
      </c>
      <c r="B115" s="7" t="s">
        <v>314</v>
      </c>
      <c r="C115" s="8">
        <v>6381454</v>
      </c>
      <c r="D115" s="8">
        <v>638146</v>
      </c>
      <c r="E115" s="9">
        <f t="shared" si="2"/>
        <v>7019600</v>
      </c>
    </row>
    <row r="116" spans="1:5" s="5" customFormat="1" ht="16.5" customHeight="1" x14ac:dyDescent="0.3">
      <c r="A116" s="6" t="s">
        <v>122</v>
      </c>
      <c r="B116" s="7" t="s">
        <v>315</v>
      </c>
      <c r="C116" s="8">
        <v>575000</v>
      </c>
      <c r="D116" s="8">
        <v>57500</v>
      </c>
      <c r="E116" s="9">
        <f t="shared" si="2"/>
        <v>632500</v>
      </c>
    </row>
    <row r="117" spans="1:5" s="5" customFormat="1" ht="16.5" customHeight="1" x14ac:dyDescent="0.3">
      <c r="A117" s="6" t="s">
        <v>123</v>
      </c>
      <c r="B117" s="7" t="s">
        <v>316</v>
      </c>
      <c r="C117" s="8">
        <v>2195454</v>
      </c>
      <c r="D117" s="8">
        <v>219546</v>
      </c>
      <c r="E117" s="9">
        <f t="shared" si="2"/>
        <v>2415000</v>
      </c>
    </row>
    <row r="118" spans="1:5" s="5" customFormat="1" ht="16.5" customHeight="1" x14ac:dyDescent="0.3">
      <c r="A118" s="6" t="s">
        <v>124</v>
      </c>
      <c r="B118" s="7" t="s">
        <v>317</v>
      </c>
      <c r="C118" s="8">
        <v>4370909</v>
      </c>
      <c r="D118" s="8">
        <v>437091</v>
      </c>
      <c r="E118" s="9">
        <f t="shared" si="2"/>
        <v>4808000</v>
      </c>
    </row>
    <row r="119" spans="1:5" s="5" customFormat="1" ht="16.5" customHeight="1" x14ac:dyDescent="0.3">
      <c r="A119" s="6" t="s">
        <v>125</v>
      </c>
      <c r="B119" s="7" t="s">
        <v>318</v>
      </c>
      <c r="C119" s="8">
        <v>425454</v>
      </c>
      <c r="D119" s="8">
        <v>42546</v>
      </c>
      <c r="E119" s="9">
        <f t="shared" si="2"/>
        <v>468000</v>
      </c>
    </row>
    <row r="120" spans="1:5" s="5" customFormat="1" ht="16.5" customHeight="1" x14ac:dyDescent="0.3">
      <c r="A120" s="6" t="s">
        <v>126</v>
      </c>
      <c r="B120" s="7" t="s">
        <v>319</v>
      </c>
      <c r="C120" s="8">
        <v>1776363</v>
      </c>
      <c r="D120" s="8">
        <v>177637</v>
      </c>
      <c r="E120" s="9">
        <f t="shared" si="2"/>
        <v>1954000</v>
      </c>
    </row>
    <row r="121" spans="1:5" s="5" customFormat="1" ht="16.5" customHeight="1" x14ac:dyDescent="0.3">
      <c r="A121" s="6" t="s">
        <v>127</v>
      </c>
      <c r="B121" s="7" t="s">
        <v>320</v>
      </c>
      <c r="C121" s="8">
        <v>353636</v>
      </c>
      <c r="D121" s="8">
        <v>35364</v>
      </c>
      <c r="E121" s="9">
        <f t="shared" si="2"/>
        <v>389000</v>
      </c>
    </row>
    <row r="122" spans="1:5" s="5" customFormat="1" ht="16.5" customHeight="1" x14ac:dyDescent="0.3">
      <c r="A122" s="6" t="s">
        <v>128</v>
      </c>
      <c r="B122" s="7" t="s">
        <v>321</v>
      </c>
      <c r="C122" s="8">
        <v>8332272</v>
      </c>
      <c r="D122" s="8">
        <v>833228</v>
      </c>
      <c r="E122" s="9">
        <f t="shared" si="2"/>
        <v>9165500</v>
      </c>
    </row>
    <row r="123" spans="1:5" s="5" customFormat="1" ht="16.5" customHeight="1" x14ac:dyDescent="0.3">
      <c r="A123" s="6" t="s">
        <v>129</v>
      </c>
      <c r="B123" s="7" t="s">
        <v>322</v>
      </c>
      <c r="C123" s="8">
        <v>217272</v>
      </c>
      <c r="D123" s="8">
        <v>21728</v>
      </c>
      <c r="E123" s="9">
        <f t="shared" si="2"/>
        <v>239000</v>
      </c>
    </row>
    <row r="124" spans="1:5" s="5" customFormat="1" ht="16.5" customHeight="1" x14ac:dyDescent="0.3">
      <c r="A124" s="6" t="s">
        <v>130</v>
      </c>
      <c r="B124" s="7" t="s">
        <v>323</v>
      </c>
      <c r="C124" s="8">
        <v>4244545</v>
      </c>
      <c r="D124" s="8">
        <v>424455</v>
      </c>
      <c r="E124" s="9">
        <f t="shared" si="2"/>
        <v>4669000</v>
      </c>
    </row>
    <row r="125" spans="1:5" s="5" customFormat="1" ht="16.5" customHeight="1" x14ac:dyDescent="0.3">
      <c r="A125" s="6" t="s">
        <v>131</v>
      </c>
      <c r="B125" s="7" t="s">
        <v>324</v>
      </c>
      <c r="C125" s="8">
        <v>6298181</v>
      </c>
      <c r="D125" s="8">
        <v>629819</v>
      </c>
      <c r="E125" s="9">
        <f t="shared" si="2"/>
        <v>6928000</v>
      </c>
    </row>
    <row r="126" spans="1:5" s="5" customFormat="1" ht="16.5" customHeight="1" x14ac:dyDescent="0.3">
      <c r="A126" s="6" t="s">
        <v>132</v>
      </c>
      <c r="B126" s="7" t="s">
        <v>325</v>
      </c>
      <c r="C126" s="8">
        <v>145454</v>
      </c>
      <c r="D126" s="8">
        <v>14546</v>
      </c>
      <c r="E126" s="9">
        <f t="shared" si="2"/>
        <v>160000</v>
      </c>
    </row>
    <row r="127" spans="1:5" s="5" customFormat="1" ht="16.5" customHeight="1" x14ac:dyDescent="0.3">
      <c r="A127" s="6" t="s">
        <v>133</v>
      </c>
      <c r="B127" s="7" t="s">
        <v>326</v>
      </c>
      <c r="C127" s="8">
        <v>136363</v>
      </c>
      <c r="D127" s="8">
        <v>13637</v>
      </c>
      <c r="E127" s="9">
        <f t="shared" si="2"/>
        <v>150000</v>
      </c>
    </row>
    <row r="128" spans="1:5" s="5" customFormat="1" ht="16.5" customHeight="1" x14ac:dyDescent="0.3">
      <c r="A128" s="6" t="s">
        <v>134</v>
      </c>
      <c r="B128" s="7" t="s">
        <v>327</v>
      </c>
      <c r="C128" s="8">
        <v>1550909</v>
      </c>
      <c r="D128" s="8">
        <v>155091</v>
      </c>
      <c r="E128" s="9">
        <f t="shared" si="2"/>
        <v>1706000</v>
      </c>
    </row>
    <row r="129" spans="1:5" s="5" customFormat="1" ht="16.5" customHeight="1" x14ac:dyDescent="0.3">
      <c r="A129" s="6" t="s">
        <v>135</v>
      </c>
      <c r="B129" s="7" t="s">
        <v>328</v>
      </c>
      <c r="C129" s="8">
        <v>1476727</v>
      </c>
      <c r="D129" s="8">
        <v>147673</v>
      </c>
      <c r="E129" s="9">
        <f t="shared" si="2"/>
        <v>1624400</v>
      </c>
    </row>
    <row r="130" spans="1:5" s="5" customFormat="1" ht="16.5" customHeight="1" x14ac:dyDescent="0.3">
      <c r="A130" s="6" t="s">
        <v>136</v>
      </c>
      <c r="B130" s="7" t="s">
        <v>329</v>
      </c>
      <c r="C130" s="8">
        <v>1913636</v>
      </c>
      <c r="D130" s="8">
        <v>191364</v>
      </c>
      <c r="E130" s="9">
        <f t="shared" si="2"/>
        <v>2105000</v>
      </c>
    </row>
    <row r="131" spans="1:5" s="5" customFormat="1" ht="16.5" customHeight="1" x14ac:dyDescent="0.3">
      <c r="A131" s="6" t="s">
        <v>137</v>
      </c>
      <c r="B131" s="7" t="s">
        <v>330</v>
      </c>
      <c r="C131" s="8">
        <v>1272727</v>
      </c>
      <c r="D131" s="8">
        <v>127273</v>
      </c>
      <c r="E131" s="9">
        <f t="shared" si="2"/>
        <v>1400000</v>
      </c>
    </row>
    <row r="132" spans="1:5" s="5" customFormat="1" ht="16.5" customHeight="1" x14ac:dyDescent="0.3">
      <c r="A132" s="6" t="s">
        <v>138</v>
      </c>
      <c r="B132" s="7" t="s">
        <v>331</v>
      </c>
      <c r="C132" s="8">
        <v>154545</v>
      </c>
      <c r="D132" s="8">
        <v>15455</v>
      </c>
      <c r="E132" s="9">
        <f t="shared" ref="E132:E195" si="5">SUM(C132:D132)</f>
        <v>170000</v>
      </c>
    </row>
    <row r="133" spans="1:5" s="5" customFormat="1" ht="16.5" customHeight="1" x14ac:dyDescent="0.3">
      <c r="A133" s="6" t="s">
        <v>139</v>
      </c>
      <c r="B133" s="7" t="s">
        <v>332</v>
      </c>
      <c r="C133" s="8">
        <v>3003636</v>
      </c>
      <c r="D133" s="8">
        <v>300364</v>
      </c>
      <c r="E133" s="9">
        <f t="shared" si="5"/>
        <v>3304000</v>
      </c>
    </row>
    <row r="134" spans="1:5" s="5" customFormat="1" ht="16.5" customHeight="1" x14ac:dyDescent="0.3">
      <c r="A134" s="6" t="s">
        <v>140</v>
      </c>
      <c r="B134" s="7" t="s">
        <v>333</v>
      </c>
      <c r="C134" s="8">
        <v>354545</v>
      </c>
      <c r="D134" s="8">
        <v>35455</v>
      </c>
      <c r="E134" s="9">
        <f t="shared" si="5"/>
        <v>390000</v>
      </c>
    </row>
    <row r="135" spans="1:5" s="5" customFormat="1" ht="16.5" customHeight="1" x14ac:dyDescent="0.3">
      <c r="A135" s="6" t="s">
        <v>141</v>
      </c>
      <c r="B135" s="7" t="s">
        <v>334</v>
      </c>
      <c r="C135" s="8">
        <v>185836</v>
      </c>
      <c r="D135" s="8">
        <v>18584</v>
      </c>
      <c r="E135" s="9">
        <f t="shared" si="5"/>
        <v>204420</v>
      </c>
    </row>
    <row r="136" spans="1:5" s="5" customFormat="1" ht="16.5" customHeight="1" x14ac:dyDescent="0.3">
      <c r="A136" s="6" t="s">
        <v>142</v>
      </c>
      <c r="B136" s="7" t="s">
        <v>335</v>
      </c>
      <c r="C136" s="8">
        <v>1686909</v>
      </c>
      <c r="D136" s="8">
        <v>168691</v>
      </c>
      <c r="E136" s="9">
        <f t="shared" si="5"/>
        <v>1855600</v>
      </c>
    </row>
    <row r="137" spans="1:5" s="5" customFormat="1" ht="16.5" customHeight="1" x14ac:dyDescent="0.3">
      <c r="A137" s="6" t="s">
        <v>143</v>
      </c>
      <c r="B137" s="7" t="s">
        <v>336</v>
      </c>
      <c r="C137" s="8">
        <v>1129090</v>
      </c>
      <c r="D137" s="8">
        <v>112910</v>
      </c>
      <c r="E137" s="9">
        <f t="shared" si="5"/>
        <v>1242000</v>
      </c>
    </row>
    <row r="138" spans="1:5" s="5" customFormat="1" ht="16.5" customHeight="1" x14ac:dyDescent="0.3">
      <c r="A138" s="6" t="s">
        <v>144</v>
      </c>
      <c r="B138" s="7" t="s">
        <v>337</v>
      </c>
      <c r="C138" s="8">
        <v>1159090</v>
      </c>
      <c r="D138" s="8">
        <v>115910</v>
      </c>
      <c r="E138" s="9">
        <f t="shared" si="5"/>
        <v>1275000</v>
      </c>
    </row>
    <row r="139" spans="1:5" s="5" customFormat="1" ht="16.5" customHeight="1" x14ac:dyDescent="0.3">
      <c r="A139" s="6" t="s">
        <v>145</v>
      </c>
      <c r="B139" s="7" t="s">
        <v>338</v>
      </c>
      <c r="C139" s="8">
        <v>384090</v>
      </c>
      <c r="D139" s="8">
        <v>38410</v>
      </c>
      <c r="E139" s="9">
        <f t="shared" si="5"/>
        <v>422500</v>
      </c>
    </row>
    <row r="140" spans="1:5" s="5" customFormat="1" ht="16.5" customHeight="1" x14ac:dyDescent="0.3">
      <c r="A140" s="6" t="s">
        <v>146</v>
      </c>
      <c r="B140" s="7" t="s">
        <v>339</v>
      </c>
      <c r="C140" s="8">
        <v>341636</v>
      </c>
      <c r="D140" s="8">
        <v>34164</v>
      </c>
      <c r="E140" s="9">
        <f t="shared" si="5"/>
        <v>375800</v>
      </c>
    </row>
    <row r="141" spans="1:5" s="5" customFormat="1" ht="16.5" customHeight="1" x14ac:dyDescent="0.3">
      <c r="A141" s="6" t="s">
        <v>147</v>
      </c>
      <c r="B141" s="7" t="s">
        <v>340</v>
      </c>
      <c r="C141" s="8">
        <v>202727</v>
      </c>
      <c r="D141" s="8">
        <v>20273</v>
      </c>
      <c r="E141" s="9">
        <f t="shared" si="5"/>
        <v>223000</v>
      </c>
    </row>
    <row r="142" spans="1:5" s="5" customFormat="1" ht="16.5" customHeight="1" x14ac:dyDescent="0.3">
      <c r="A142" s="6" t="s">
        <v>148</v>
      </c>
      <c r="B142" s="7" t="s">
        <v>341</v>
      </c>
      <c r="C142" s="8">
        <v>2177090</v>
      </c>
      <c r="D142" s="8">
        <v>217710</v>
      </c>
      <c r="E142" s="9">
        <f t="shared" si="5"/>
        <v>2394800</v>
      </c>
    </row>
    <row r="143" spans="1:5" s="5" customFormat="1" ht="16.5" customHeight="1" x14ac:dyDescent="0.3">
      <c r="A143" s="6" t="s">
        <v>149</v>
      </c>
      <c r="B143" s="7" t="s">
        <v>342</v>
      </c>
      <c r="C143" s="8">
        <v>523636</v>
      </c>
      <c r="D143" s="8">
        <v>52364</v>
      </c>
      <c r="E143" s="9">
        <f t="shared" si="5"/>
        <v>576000</v>
      </c>
    </row>
    <row r="144" spans="1:5" s="5" customFormat="1" ht="16.5" customHeight="1" x14ac:dyDescent="0.3">
      <c r="A144" s="6" t="s">
        <v>150</v>
      </c>
      <c r="B144" s="7" t="s">
        <v>343</v>
      </c>
      <c r="C144" s="8">
        <v>2607000</v>
      </c>
      <c r="D144" s="8">
        <v>260700</v>
      </c>
      <c r="E144" s="9">
        <f t="shared" si="5"/>
        <v>2867700</v>
      </c>
    </row>
    <row r="145" spans="1:5" s="5" customFormat="1" ht="16.5" customHeight="1" x14ac:dyDescent="0.3">
      <c r="A145" s="6" t="s">
        <v>151</v>
      </c>
      <c r="B145" s="7" t="s">
        <v>344</v>
      </c>
      <c r="C145" s="8">
        <v>111363</v>
      </c>
      <c r="D145" s="8">
        <v>11137</v>
      </c>
      <c r="E145" s="9">
        <f t="shared" si="5"/>
        <v>122500</v>
      </c>
    </row>
    <row r="146" spans="1:5" s="5" customFormat="1" ht="16.5" customHeight="1" x14ac:dyDescent="0.3">
      <c r="A146" s="6" t="s">
        <v>152</v>
      </c>
      <c r="B146" s="7" t="s">
        <v>345</v>
      </c>
      <c r="C146" s="8">
        <v>164181</v>
      </c>
      <c r="D146" s="8">
        <v>16419</v>
      </c>
      <c r="E146" s="9">
        <f t="shared" si="5"/>
        <v>180600</v>
      </c>
    </row>
    <row r="147" spans="1:5" s="5" customFormat="1" ht="16.5" customHeight="1" x14ac:dyDescent="0.3">
      <c r="A147" s="6" t="s">
        <v>153</v>
      </c>
      <c r="B147" s="7" t="s">
        <v>346</v>
      </c>
      <c r="C147" s="8">
        <v>10650363</v>
      </c>
      <c r="D147" s="8">
        <v>1065037</v>
      </c>
      <c r="E147" s="9">
        <f t="shared" si="5"/>
        <v>11715400</v>
      </c>
    </row>
    <row r="148" spans="1:5" s="5" customFormat="1" ht="16.5" customHeight="1" x14ac:dyDescent="0.3">
      <c r="A148" s="6" t="s">
        <v>154</v>
      </c>
      <c r="B148" s="7" t="s">
        <v>347</v>
      </c>
      <c r="C148" s="8">
        <v>1268181</v>
      </c>
      <c r="D148" s="8">
        <v>126819</v>
      </c>
      <c r="E148" s="9">
        <f t="shared" si="5"/>
        <v>1395000</v>
      </c>
    </row>
    <row r="149" spans="1:5" s="5" customFormat="1" ht="16.5" customHeight="1" x14ac:dyDescent="0.3">
      <c r="A149" s="6" t="s">
        <v>155</v>
      </c>
      <c r="B149" s="7" t="s">
        <v>348</v>
      </c>
      <c r="C149" s="8">
        <v>118181</v>
      </c>
      <c r="D149" s="8">
        <v>11819</v>
      </c>
      <c r="E149" s="9">
        <f t="shared" si="5"/>
        <v>130000</v>
      </c>
    </row>
    <row r="150" spans="1:5" s="5" customFormat="1" ht="16.5" customHeight="1" x14ac:dyDescent="0.3">
      <c r="A150" s="6" t="s">
        <v>148</v>
      </c>
      <c r="B150" s="7" t="s">
        <v>349</v>
      </c>
      <c r="C150" s="8">
        <v>260000</v>
      </c>
      <c r="D150" s="8">
        <v>26000</v>
      </c>
      <c r="E150" s="9">
        <f t="shared" si="5"/>
        <v>286000</v>
      </c>
    </row>
    <row r="151" spans="1:5" s="5" customFormat="1" ht="16.5" customHeight="1" x14ac:dyDescent="0.3">
      <c r="A151" s="6" t="s">
        <v>156</v>
      </c>
      <c r="B151" s="7" t="s">
        <v>350</v>
      </c>
      <c r="C151" s="8">
        <v>1283545</v>
      </c>
      <c r="D151" s="8">
        <v>128355</v>
      </c>
      <c r="E151" s="9">
        <f t="shared" si="5"/>
        <v>1411900</v>
      </c>
    </row>
    <row r="152" spans="1:5" s="5" customFormat="1" ht="16.5" customHeight="1" x14ac:dyDescent="0.3">
      <c r="A152" s="6" t="s">
        <v>157</v>
      </c>
      <c r="B152" s="7" t="s">
        <v>351</v>
      </c>
      <c r="C152" s="8">
        <v>8885454</v>
      </c>
      <c r="D152" s="8">
        <v>888546</v>
      </c>
      <c r="E152" s="9">
        <f t="shared" si="5"/>
        <v>9774000</v>
      </c>
    </row>
    <row r="153" spans="1:5" s="5" customFormat="1" ht="16.5" customHeight="1" x14ac:dyDescent="0.3">
      <c r="A153" s="6" t="s">
        <v>158</v>
      </c>
      <c r="B153" s="7" t="s">
        <v>352</v>
      </c>
      <c r="C153" s="8">
        <v>43636</v>
      </c>
      <c r="D153" s="8">
        <v>4364</v>
      </c>
      <c r="E153" s="9">
        <f t="shared" si="5"/>
        <v>48000</v>
      </c>
    </row>
    <row r="154" spans="1:5" s="5" customFormat="1" ht="16.5" customHeight="1" x14ac:dyDescent="0.3">
      <c r="A154" s="6" t="s">
        <v>159</v>
      </c>
      <c r="B154" s="7" t="s">
        <v>353</v>
      </c>
      <c r="C154" s="8">
        <v>8687727</v>
      </c>
      <c r="D154" s="8">
        <v>868773</v>
      </c>
      <c r="E154" s="9">
        <f t="shared" si="5"/>
        <v>9556500</v>
      </c>
    </row>
    <row r="155" spans="1:5" s="5" customFormat="1" ht="16.5" customHeight="1" x14ac:dyDescent="0.3">
      <c r="A155" s="6" t="s">
        <v>160</v>
      </c>
      <c r="B155" s="7" t="s">
        <v>354</v>
      </c>
      <c r="C155" s="8">
        <v>145454</v>
      </c>
      <c r="D155" s="8">
        <v>14546</v>
      </c>
      <c r="E155" s="9">
        <f t="shared" si="5"/>
        <v>160000</v>
      </c>
    </row>
    <row r="156" spans="1:5" s="5" customFormat="1" ht="16.5" customHeight="1" x14ac:dyDescent="0.3">
      <c r="A156" s="6" t="s">
        <v>161</v>
      </c>
      <c r="B156" s="7" t="s">
        <v>355</v>
      </c>
      <c r="C156" s="8">
        <v>65903509</v>
      </c>
      <c r="D156" s="8">
        <v>6590351</v>
      </c>
      <c r="E156" s="9">
        <f t="shared" si="5"/>
        <v>72493860</v>
      </c>
    </row>
    <row r="157" spans="1:5" s="5" customFormat="1" ht="16.5" customHeight="1" x14ac:dyDescent="0.3">
      <c r="A157" s="6" t="s">
        <v>162</v>
      </c>
      <c r="B157" s="7" t="s">
        <v>356</v>
      </c>
      <c r="C157" s="8">
        <v>363636</v>
      </c>
      <c r="D157" s="8">
        <v>36364</v>
      </c>
      <c r="E157" s="9">
        <f t="shared" si="5"/>
        <v>400000</v>
      </c>
    </row>
    <row r="158" spans="1:5" s="5" customFormat="1" ht="16.5" customHeight="1" x14ac:dyDescent="0.3">
      <c r="A158" s="6" t="s">
        <v>163</v>
      </c>
      <c r="B158" s="7" t="s">
        <v>357</v>
      </c>
      <c r="C158" s="8">
        <v>4093363</v>
      </c>
      <c r="D158" s="8">
        <v>409337</v>
      </c>
      <c r="E158" s="9">
        <f t="shared" si="5"/>
        <v>4502700</v>
      </c>
    </row>
    <row r="159" spans="1:5" s="5" customFormat="1" ht="16.5" customHeight="1" x14ac:dyDescent="0.3">
      <c r="A159" s="6" t="s">
        <v>164</v>
      </c>
      <c r="B159" s="7" t="s">
        <v>358</v>
      </c>
      <c r="C159" s="8">
        <v>1270909</v>
      </c>
      <c r="D159" s="8">
        <v>127091</v>
      </c>
      <c r="E159" s="9">
        <f t="shared" si="5"/>
        <v>1398000</v>
      </c>
    </row>
    <row r="160" spans="1:5" s="5" customFormat="1" ht="16.5" customHeight="1" x14ac:dyDescent="0.3">
      <c r="A160" s="6" t="s">
        <v>165</v>
      </c>
      <c r="B160" s="7" t="s">
        <v>359</v>
      </c>
      <c r="C160" s="8">
        <v>4268000</v>
      </c>
      <c r="D160" s="8">
        <v>426800</v>
      </c>
      <c r="E160" s="9">
        <f t="shared" si="5"/>
        <v>4694800</v>
      </c>
    </row>
    <row r="161" spans="1:5" s="5" customFormat="1" ht="16.5" customHeight="1" x14ac:dyDescent="0.3">
      <c r="A161" s="6" t="s">
        <v>166</v>
      </c>
      <c r="B161" s="7" t="s">
        <v>360</v>
      </c>
      <c r="C161" s="8">
        <v>1875818</v>
      </c>
      <c r="D161" s="8">
        <v>187582</v>
      </c>
      <c r="E161" s="9">
        <f t="shared" si="5"/>
        <v>2063400</v>
      </c>
    </row>
    <row r="162" spans="1:5" s="5" customFormat="1" ht="16.5" customHeight="1" x14ac:dyDescent="0.3">
      <c r="A162" s="6" t="s">
        <v>167</v>
      </c>
      <c r="B162" s="7" t="s">
        <v>361</v>
      </c>
      <c r="C162" s="8">
        <v>13154727</v>
      </c>
      <c r="D162" s="8">
        <v>1315473</v>
      </c>
      <c r="E162" s="9">
        <f t="shared" si="5"/>
        <v>14470200</v>
      </c>
    </row>
    <row r="163" spans="1:5" s="5" customFormat="1" ht="16.5" customHeight="1" x14ac:dyDescent="0.3">
      <c r="A163" s="6" t="s">
        <v>168</v>
      </c>
      <c r="B163" s="7" t="s">
        <v>362</v>
      </c>
      <c r="C163" s="8">
        <v>540909</v>
      </c>
      <c r="D163" s="8">
        <v>54091</v>
      </c>
      <c r="E163" s="9">
        <f t="shared" si="5"/>
        <v>595000</v>
      </c>
    </row>
    <row r="164" spans="1:5" s="5" customFormat="1" ht="16.5" customHeight="1" x14ac:dyDescent="0.3">
      <c r="A164" s="6" t="s">
        <v>169</v>
      </c>
      <c r="B164" s="7" t="s">
        <v>363</v>
      </c>
      <c r="C164" s="8">
        <v>627109</v>
      </c>
      <c r="D164" s="8">
        <v>62711</v>
      </c>
      <c r="E164" s="9">
        <f t="shared" si="5"/>
        <v>689820</v>
      </c>
    </row>
    <row r="165" spans="1:5" s="5" customFormat="1" ht="16.5" customHeight="1" x14ac:dyDescent="0.3">
      <c r="A165" s="6" t="s">
        <v>170</v>
      </c>
      <c r="B165" s="7" t="s">
        <v>364</v>
      </c>
      <c r="C165" s="8">
        <v>9032727</v>
      </c>
      <c r="D165" s="8">
        <v>903273</v>
      </c>
      <c r="E165" s="9">
        <f t="shared" si="5"/>
        <v>9936000</v>
      </c>
    </row>
    <row r="166" spans="1:5" s="5" customFormat="1" ht="16.5" customHeight="1" x14ac:dyDescent="0.3">
      <c r="A166" s="6" t="s">
        <v>171</v>
      </c>
      <c r="B166" s="7" t="s">
        <v>365</v>
      </c>
      <c r="C166" s="8">
        <v>10721454</v>
      </c>
      <c r="D166" s="8">
        <v>1072146</v>
      </c>
      <c r="E166" s="9">
        <f t="shared" si="5"/>
        <v>11793600</v>
      </c>
    </row>
    <row r="167" spans="1:5" s="5" customFormat="1" ht="16.5" customHeight="1" x14ac:dyDescent="0.3">
      <c r="A167" s="6" t="s">
        <v>172</v>
      </c>
      <c r="B167" s="7" t="s">
        <v>366</v>
      </c>
      <c r="C167" s="8">
        <v>2653636</v>
      </c>
      <c r="D167" s="8">
        <v>265364</v>
      </c>
      <c r="E167" s="9">
        <f t="shared" si="5"/>
        <v>2919000</v>
      </c>
    </row>
    <row r="168" spans="1:5" s="5" customFormat="1" ht="16.5" customHeight="1" x14ac:dyDescent="0.3">
      <c r="A168" s="6" t="s">
        <v>173</v>
      </c>
      <c r="B168" s="7" t="s">
        <v>367</v>
      </c>
      <c r="C168" s="8">
        <v>94545</v>
      </c>
      <c r="D168" s="8">
        <v>9455</v>
      </c>
      <c r="E168" s="9">
        <f t="shared" si="5"/>
        <v>104000</v>
      </c>
    </row>
    <row r="169" spans="1:5" s="5" customFormat="1" ht="16.5" customHeight="1" x14ac:dyDescent="0.3">
      <c r="A169" s="6" t="s">
        <v>174</v>
      </c>
      <c r="B169" s="7" t="s">
        <v>368</v>
      </c>
      <c r="C169" s="8">
        <v>3087818</v>
      </c>
      <c r="D169" s="8">
        <v>308782</v>
      </c>
      <c r="E169" s="9">
        <f t="shared" si="5"/>
        <v>3396600</v>
      </c>
    </row>
    <row r="170" spans="1:5" s="5" customFormat="1" ht="16.5" customHeight="1" x14ac:dyDescent="0.3">
      <c r="A170" s="6" t="s">
        <v>175</v>
      </c>
      <c r="B170" s="7" t="s">
        <v>369</v>
      </c>
      <c r="C170" s="8">
        <v>55735636</v>
      </c>
      <c r="D170" s="8">
        <v>5573564</v>
      </c>
      <c r="E170" s="9">
        <f t="shared" si="5"/>
        <v>61309200</v>
      </c>
    </row>
    <row r="171" spans="1:5" s="5" customFormat="1" ht="16.5" customHeight="1" x14ac:dyDescent="0.3">
      <c r="A171" s="6" t="s">
        <v>176</v>
      </c>
      <c r="B171" s="7" t="s">
        <v>370</v>
      </c>
      <c r="C171" s="8">
        <v>19964663</v>
      </c>
      <c r="D171" s="8">
        <v>1996467</v>
      </c>
      <c r="E171" s="9">
        <f t="shared" si="5"/>
        <v>21961130</v>
      </c>
    </row>
    <row r="172" spans="1:5" s="5" customFormat="1" ht="16.5" customHeight="1" x14ac:dyDescent="0.3">
      <c r="A172" s="6" t="s">
        <v>177</v>
      </c>
      <c r="B172" s="7" t="s">
        <v>371</v>
      </c>
      <c r="C172" s="8">
        <v>18488727</v>
      </c>
      <c r="D172" s="8">
        <v>1848873</v>
      </c>
      <c r="E172" s="9">
        <f t="shared" si="5"/>
        <v>20337600</v>
      </c>
    </row>
    <row r="173" spans="1:5" s="5" customFormat="1" ht="16.5" customHeight="1" x14ac:dyDescent="0.3">
      <c r="A173" s="6" t="s">
        <v>178</v>
      </c>
      <c r="B173" s="7" t="s">
        <v>372</v>
      </c>
      <c r="C173" s="8">
        <v>3602727</v>
      </c>
      <c r="D173" s="8">
        <v>360273</v>
      </c>
      <c r="E173" s="9">
        <f t="shared" si="5"/>
        <v>3963000</v>
      </c>
    </row>
    <row r="174" spans="1:5" s="5" customFormat="1" ht="16.5" customHeight="1" x14ac:dyDescent="0.3">
      <c r="A174" s="6" t="s">
        <v>179</v>
      </c>
      <c r="B174" s="7" t="s">
        <v>373</v>
      </c>
      <c r="C174" s="8">
        <v>4090909</v>
      </c>
      <c r="D174" s="8">
        <v>409091</v>
      </c>
      <c r="E174" s="9">
        <f t="shared" si="5"/>
        <v>4500000</v>
      </c>
    </row>
    <row r="175" spans="1:5" s="5" customFormat="1" ht="16.5" customHeight="1" x14ac:dyDescent="0.3">
      <c r="A175" s="6" t="s">
        <v>180</v>
      </c>
      <c r="B175" s="7" t="s">
        <v>374</v>
      </c>
      <c r="C175" s="8">
        <v>23768909</v>
      </c>
      <c r="D175" s="8">
        <v>2376891</v>
      </c>
      <c r="E175" s="9">
        <f t="shared" si="5"/>
        <v>26145800</v>
      </c>
    </row>
    <row r="176" spans="1:5" s="5" customFormat="1" ht="16.5" customHeight="1" x14ac:dyDescent="0.3">
      <c r="A176" s="6" t="s">
        <v>181</v>
      </c>
      <c r="B176" s="7" t="s">
        <v>375</v>
      </c>
      <c r="C176" s="8">
        <v>14817363</v>
      </c>
      <c r="D176" s="8">
        <v>1481737</v>
      </c>
      <c r="E176" s="9">
        <f t="shared" si="5"/>
        <v>16299100</v>
      </c>
    </row>
    <row r="177" spans="1:5" s="5" customFormat="1" ht="16.5" customHeight="1" x14ac:dyDescent="0.3">
      <c r="A177" s="6" t="s">
        <v>182</v>
      </c>
      <c r="B177" s="7" t="s">
        <v>376</v>
      </c>
      <c r="C177" s="8">
        <v>13103363</v>
      </c>
      <c r="D177" s="8">
        <v>1310337</v>
      </c>
      <c r="E177" s="9">
        <f t="shared" si="5"/>
        <v>14413700</v>
      </c>
    </row>
    <row r="178" spans="1:5" s="5" customFormat="1" ht="16.5" customHeight="1" x14ac:dyDescent="0.3">
      <c r="A178" s="6" t="s">
        <v>183</v>
      </c>
      <c r="B178" s="7" t="s">
        <v>377</v>
      </c>
      <c r="C178" s="8">
        <v>1800000</v>
      </c>
      <c r="D178" s="8">
        <v>180000</v>
      </c>
      <c r="E178" s="9">
        <f t="shared" si="5"/>
        <v>1980000</v>
      </c>
    </row>
    <row r="179" spans="1:5" s="5" customFormat="1" ht="16.5" customHeight="1" x14ac:dyDescent="0.3">
      <c r="A179" s="6" t="s">
        <v>184</v>
      </c>
      <c r="B179" s="7" t="s">
        <v>378</v>
      </c>
      <c r="C179" s="8">
        <v>9997818</v>
      </c>
      <c r="D179" s="8">
        <v>999782</v>
      </c>
      <c r="E179" s="9">
        <f t="shared" si="5"/>
        <v>10997600</v>
      </c>
    </row>
    <row r="180" spans="1:5" s="5" customFormat="1" ht="16.5" customHeight="1" x14ac:dyDescent="0.3">
      <c r="A180" s="6" t="s">
        <v>185</v>
      </c>
      <c r="B180" s="7" t="s">
        <v>379</v>
      </c>
      <c r="C180" s="8">
        <v>15034690</v>
      </c>
      <c r="D180" s="8">
        <v>1503470</v>
      </c>
      <c r="E180" s="9">
        <f t="shared" si="5"/>
        <v>16538160</v>
      </c>
    </row>
    <row r="181" spans="1:5" s="5" customFormat="1" ht="16.5" customHeight="1" x14ac:dyDescent="0.3">
      <c r="A181" s="6" t="s">
        <v>186</v>
      </c>
      <c r="B181" s="7" t="s">
        <v>380</v>
      </c>
      <c r="C181" s="8">
        <v>868181</v>
      </c>
      <c r="D181" s="8">
        <v>86819</v>
      </c>
      <c r="E181" s="9">
        <f t="shared" si="5"/>
        <v>955000</v>
      </c>
    </row>
    <row r="182" spans="1:5" s="5" customFormat="1" ht="16.5" customHeight="1" x14ac:dyDescent="0.3">
      <c r="A182" s="6" t="s">
        <v>187</v>
      </c>
      <c r="B182" s="7" t="s">
        <v>381</v>
      </c>
      <c r="C182" s="8">
        <v>8672727</v>
      </c>
      <c r="D182" s="8">
        <v>867273</v>
      </c>
      <c r="E182" s="9">
        <f t="shared" si="5"/>
        <v>9540000</v>
      </c>
    </row>
    <row r="183" spans="1:5" s="5" customFormat="1" ht="16.5" customHeight="1" x14ac:dyDescent="0.3">
      <c r="A183" s="6" t="s">
        <v>188</v>
      </c>
      <c r="B183" s="7" t="s">
        <v>382</v>
      </c>
      <c r="C183" s="8">
        <v>56939272</v>
      </c>
      <c r="D183" s="8">
        <v>5693928</v>
      </c>
      <c r="E183" s="9">
        <f t="shared" si="5"/>
        <v>62633200</v>
      </c>
    </row>
    <row r="184" spans="1:5" s="5" customFormat="1" ht="16.5" customHeight="1" x14ac:dyDescent="0.3">
      <c r="A184" s="6" t="s">
        <v>189</v>
      </c>
      <c r="B184" s="7" t="s">
        <v>383</v>
      </c>
      <c r="C184" s="8">
        <v>3332727</v>
      </c>
      <c r="D184" s="8">
        <v>333273</v>
      </c>
      <c r="E184" s="9">
        <f t="shared" si="5"/>
        <v>3666000</v>
      </c>
    </row>
    <row r="185" spans="1:5" s="5" customFormat="1" ht="16.5" customHeight="1" x14ac:dyDescent="0.3">
      <c r="A185" s="6" t="s">
        <v>190</v>
      </c>
      <c r="B185" s="7" t="s">
        <v>384</v>
      </c>
      <c r="C185" s="8">
        <v>22001090</v>
      </c>
      <c r="D185" s="8">
        <v>2200110</v>
      </c>
      <c r="E185" s="9">
        <f t="shared" si="5"/>
        <v>24201200</v>
      </c>
    </row>
    <row r="186" spans="1:5" s="5" customFormat="1" ht="16.5" customHeight="1" x14ac:dyDescent="0.3">
      <c r="A186" s="6" t="s">
        <v>191</v>
      </c>
      <c r="B186" s="7" t="s">
        <v>385</v>
      </c>
      <c r="C186" s="8">
        <v>55596981</v>
      </c>
      <c r="D186" s="8">
        <v>5559699</v>
      </c>
      <c r="E186" s="9">
        <f t="shared" si="5"/>
        <v>61156680</v>
      </c>
    </row>
    <row r="187" spans="1:5" s="5" customFormat="1" ht="16.5" customHeight="1" x14ac:dyDescent="0.3">
      <c r="A187" s="6" t="s">
        <v>192</v>
      </c>
      <c r="B187" s="7" t="s">
        <v>386</v>
      </c>
      <c r="C187" s="8">
        <v>90909</v>
      </c>
      <c r="D187" s="8">
        <v>9091</v>
      </c>
      <c r="E187" s="9">
        <f t="shared" si="5"/>
        <v>100000</v>
      </c>
    </row>
    <row r="188" spans="1:5" s="5" customFormat="1" ht="16.5" customHeight="1" x14ac:dyDescent="0.3">
      <c r="A188" s="6" t="s">
        <v>193</v>
      </c>
      <c r="B188" s="7" t="s">
        <v>387</v>
      </c>
      <c r="C188" s="8">
        <v>20541818</v>
      </c>
      <c r="D188" s="8">
        <v>2054182</v>
      </c>
      <c r="E188" s="9">
        <f t="shared" si="5"/>
        <v>22596000</v>
      </c>
    </row>
    <row r="189" spans="1:5" s="5" customFormat="1" ht="16.5" customHeight="1" x14ac:dyDescent="0.3">
      <c r="A189" s="6" t="s">
        <v>194</v>
      </c>
      <c r="B189" s="7" t="s">
        <v>388</v>
      </c>
      <c r="C189" s="8">
        <v>17961818</v>
      </c>
      <c r="D189" s="8">
        <v>1796182</v>
      </c>
      <c r="E189" s="9">
        <f t="shared" si="5"/>
        <v>19758000</v>
      </c>
    </row>
    <row r="190" spans="1:5" s="5" customFormat="1" ht="16.5" customHeight="1" x14ac:dyDescent="0.3">
      <c r="A190" s="6" t="s">
        <v>195</v>
      </c>
      <c r="B190" s="7" t="s">
        <v>389</v>
      </c>
      <c r="C190" s="8">
        <v>147272</v>
      </c>
      <c r="D190" s="8">
        <v>14728</v>
      </c>
      <c r="E190" s="9">
        <f t="shared" si="5"/>
        <v>162000</v>
      </c>
    </row>
    <row r="191" spans="1:5" s="5" customFormat="1" ht="16.5" customHeight="1" x14ac:dyDescent="0.3">
      <c r="A191" s="6" t="s">
        <v>196</v>
      </c>
      <c r="B191" s="7" t="s">
        <v>390</v>
      </c>
      <c r="C191" s="8">
        <v>-29090</v>
      </c>
      <c r="D191" s="8">
        <v>-2910</v>
      </c>
      <c r="E191" s="9">
        <f t="shared" si="5"/>
        <v>-32000</v>
      </c>
    </row>
    <row r="192" spans="1:5" s="5" customFormat="1" ht="16.5" customHeight="1" x14ac:dyDescent="0.3">
      <c r="A192" s="6" t="s">
        <v>197</v>
      </c>
      <c r="B192" s="7" t="s">
        <v>391</v>
      </c>
      <c r="C192" s="8">
        <v>22500</v>
      </c>
      <c r="D192" s="8">
        <v>2250</v>
      </c>
      <c r="E192" s="9">
        <f t="shared" si="5"/>
        <v>24750</v>
      </c>
    </row>
    <row r="193" spans="1:5" s="5" customFormat="1" ht="16.5" customHeight="1" x14ac:dyDescent="0.3">
      <c r="A193" s="6" t="s">
        <v>197</v>
      </c>
      <c r="B193" s="7" t="s">
        <v>391</v>
      </c>
      <c r="C193" s="8">
        <v>17640</v>
      </c>
      <c r="D193" s="8">
        <v>1764</v>
      </c>
      <c r="E193" s="9">
        <f t="shared" si="5"/>
        <v>19404</v>
      </c>
    </row>
    <row r="194" spans="1:5" s="5" customFormat="1" ht="16.5" customHeight="1" x14ac:dyDescent="0.3">
      <c r="A194" s="6" t="s">
        <v>198</v>
      </c>
      <c r="B194" s="7" t="s">
        <v>392</v>
      </c>
      <c r="C194" s="8">
        <v>8209090</v>
      </c>
      <c r="D194" s="8">
        <v>820910</v>
      </c>
      <c r="E194" s="9">
        <f t="shared" si="5"/>
        <v>9030000</v>
      </c>
    </row>
    <row r="195" spans="1:5" s="5" customFormat="1" ht="16.5" customHeight="1" x14ac:dyDescent="0.3">
      <c r="A195" s="6" t="s">
        <v>199</v>
      </c>
      <c r="B195" s="7" t="s">
        <v>393</v>
      </c>
      <c r="C195" s="8">
        <v>-32000</v>
      </c>
      <c r="D195" s="8">
        <v>-3200</v>
      </c>
      <c r="E195" s="9">
        <f t="shared" si="5"/>
        <v>-35200</v>
      </c>
    </row>
    <row r="196" spans="1:5" s="5" customFormat="1" ht="16.5" customHeight="1" x14ac:dyDescent="0.3">
      <c r="A196" s="6" t="s">
        <v>199</v>
      </c>
      <c r="B196" s="7" t="s">
        <v>393</v>
      </c>
      <c r="C196" s="8">
        <v>2636363</v>
      </c>
      <c r="D196" s="8">
        <v>263637</v>
      </c>
      <c r="E196" s="9">
        <f t="shared" ref="E196:E201" si="6">SUM(C196:D196)</f>
        <v>2900000</v>
      </c>
    </row>
    <row r="197" spans="1:5" s="5" customFormat="1" ht="16.5" customHeight="1" x14ac:dyDescent="0.3">
      <c r="A197" s="6" t="s">
        <v>199</v>
      </c>
      <c r="B197" s="7" t="s">
        <v>393</v>
      </c>
      <c r="C197" s="8">
        <v>2061818</v>
      </c>
      <c r="D197" s="8">
        <v>206182</v>
      </c>
      <c r="E197" s="9">
        <f t="shared" si="6"/>
        <v>2268000</v>
      </c>
    </row>
    <row r="198" spans="1:5" s="5" customFormat="1" ht="16.5" customHeight="1" x14ac:dyDescent="0.3">
      <c r="A198" s="6" t="s">
        <v>200</v>
      </c>
      <c r="B198" s="7" t="s">
        <v>394</v>
      </c>
      <c r="C198" s="8">
        <v>5681818</v>
      </c>
      <c r="D198" s="8">
        <v>568182</v>
      </c>
      <c r="E198" s="9">
        <f t="shared" si="6"/>
        <v>6250000</v>
      </c>
    </row>
    <row r="199" spans="1:5" s="5" customFormat="1" ht="16.5" customHeight="1" x14ac:dyDescent="0.3">
      <c r="A199" s="6" t="s">
        <v>199</v>
      </c>
      <c r="B199" s="7" t="s">
        <v>393</v>
      </c>
      <c r="C199" s="8">
        <v>2792727</v>
      </c>
      <c r="D199" s="8">
        <v>279273</v>
      </c>
      <c r="E199" s="9">
        <f t="shared" si="6"/>
        <v>3072000</v>
      </c>
    </row>
    <row r="200" spans="1:5" s="5" customFormat="1" ht="16.5" customHeight="1" x14ac:dyDescent="0.3">
      <c r="A200" s="6" t="s">
        <v>201</v>
      </c>
      <c r="B200" s="7" t="s">
        <v>395</v>
      </c>
      <c r="C200" s="8">
        <v>1861818</v>
      </c>
      <c r="D200" s="8">
        <v>186182</v>
      </c>
      <c r="E200" s="9">
        <f t="shared" si="6"/>
        <v>2048000</v>
      </c>
    </row>
    <row r="201" spans="1:5" s="5" customFormat="1" ht="16.5" customHeight="1" x14ac:dyDescent="0.3">
      <c r="A201" s="6" t="s">
        <v>199</v>
      </c>
      <c r="B201" s="7" t="s">
        <v>393</v>
      </c>
      <c r="C201" s="8">
        <v>1570909</v>
      </c>
      <c r="D201" s="8">
        <v>157091</v>
      </c>
      <c r="E201" s="9">
        <f t="shared" si="6"/>
        <v>1728000</v>
      </c>
    </row>
    <row r="202" spans="1:5" s="5" customFormat="1" ht="26.25" customHeight="1" thickBot="1" x14ac:dyDescent="0.35">
      <c r="A202" s="82" t="s">
        <v>402</v>
      </c>
      <c r="B202" s="83"/>
      <c r="C202" s="84">
        <f>SUM(C3:C201)</f>
        <v>868806092</v>
      </c>
      <c r="D202" s="84">
        <f t="shared" ref="D202:E202" si="7">SUM(D3:D201)</f>
        <v>86880702</v>
      </c>
      <c r="E202" s="85">
        <f t="shared" si="7"/>
        <v>955686794</v>
      </c>
    </row>
  </sheetData>
  <mergeCells count="4">
    <mergeCell ref="A1:E1"/>
    <mergeCell ref="F1:J1"/>
    <mergeCell ref="A202:B202"/>
    <mergeCell ref="F69:G6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4" workbookViewId="0">
      <selection activeCell="F16" sqref="F16"/>
    </sheetView>
  </sheetViews>
  <sheetFormatPr defaultRowHeight="13.5" x14ac:dyDescent="0.3"/>
  <cols>
    <col min="1" max="1" width="32.75" style="21" bestFit="1" customWidth="1"/>
    <col min="2" max="5" width="15.125" style="21" customWidth="1"/>
    <col min="6" max="6" width="26.25" style="21" bestFit="1" customWidth="1"/>
    <col min="7" max="7" width="15.125" style="21" customWidth="1"/>
    <col min="8" max="10" width="18.75" style="21" customWidth="1"/>
    <col min="11" max="16384" width="9" style="21"/>
  </cols>
  <sheetData>
    <row r="1" spans="1:10" ht="24" customHeight="1" thickBot="1" x14ac:dyDescent="0.35">
      <c r="A1" s="31" t="s">
        <v>479</v>
      </c>
      <c r="B1" s="31"/>
      <c r="C1" s="31"/>
      <c r="D1" s="31"/>
      <c r="E1" s="31"/>
      <c r="F1" s="31" t="s">
        <v>480</v>
      </c>
      <c r="G1" s="31"/>
      <c r="H1" s="31"/>
      <c r="I1" s="31"/>
      <c r="J1" s="31"/>
    </row>
    <row r="2" spans="1:10" ht="24" customHeight="1" x14ac:dyDescent="0.3">
      <c r="A2" s="18" t="s">
        <v>0</v>
      </c>
      <c r="B2" s="19" t="s">
        <v>1</v>
      </c>
      <c r="C2" s="19" t="s">
        <v>2</v>
      </c>
      <c r="D2" s="19" t="s">
        <v>3</v>
      </c>
      <c r="E2" s="20" t="s">
        <v>403</v>
      </c>
      <c r="F2" s="18" t="s">
        <v>0</v>
      </c>
      <c r="G2" s="19" t="s">
        <v>1</v>
      </c>
      <c r="H2" s="19" t="s">
        <v>2</v>
      </c>
      <c r="I2" s="19" t="s">
        <v>3</v>
      </c>
      <c r="J2" s="20" t="s">
        <v>403</v>
      </c>
    </row>
    <row r="3" spans="1:10" ht="20.25" customHeight="1" x14ac:dyDescent="0.3">
      <c r="A3" s="22" t="s">
        <v>404</v>
      </c>
      <c r="B3" s="23" t="s">
        <v>441</v>
      </c>
      <c r="C3" s="23">
        <v>3979636</v>
      </c>
      <c r="D3" s="23">
        <v>397964</v>
      </c>
      <c r="E3" s="24">
        <f>SUM(C3:D3)</f>
        <v>4377600</v>
      </c>
      <c r="F3" s="25" t="s">
        <v>406</v>
      </c>
      <c r="G3" s="26" t="s">
        <v>443</v>
      </c>
      <c r="H3" s="26">
        <v>611360</v>
      </c>
      <c r="I3" s="23">
        <v>0</v>
      </c>
      <c r="J3" s="24">
        <f>SUM(H3:I3)</f>
        <v>611360</v>
      </c>
    </row>
    <row r="4" spans="1:10" ht="20.25" customHeight="1" x14ac:dyDescent="0.3">
      <c r="A4" s="22" t="s">
        <v>405</v>
      </c>
      <c r="B4" s="23" t="s">
        <v>442</v>
      </c>
      <c r="C4" s="23">
        <v>7249000</v>
      </c>
      <c r="D4" s="23">
        <v>724900</v>
      </c>
      <c r="E4" s="24">
        <f t="shared" ref="E4:E56" si="0">SUM(C4:D4)</f>
        <v>7973900</v>
      </c>
      <c r="F4" s="25" t="s">
        <v>407</v>
      </c>
      <c r="G4" s="26" t="s">
        <v>444</v>
      </c>
      <c r="H4" s="26">
        <v>15965925</v>
      </c>
      <c r="I4" s="23">
        <v>0</v>
      </c>
      <c r="J4" s="24">
        <f t="shared" ref="J4:J7" si="1">SUM(H4:I4)</f>
        <v>15965925</v>
      </c>
    </row>
    <row r="5" spans="1:10" ht="20.25" customHeight="1" x14ac:dyDescent="0.3">
      <c r="A5" s="22" t="s">
        <v>406</v>
      </c>
      <c r="B5" s="23" t="s">
        <v>443</v>
      </c>
      <c r="C5" s="23">
        <v>12208230</v>
      </c>
      <c r="D5" s="23">
        <v>1220823</v>
      </c>
      <c r="E5" s="24">
        <f t="shared" si="0"/>
        <v>13429053</v>
      </c>
      <c r="F5" s="25" t="s">
        <v>413</v>
      </c>
      <c r="G5" s="26" t="s">
        <v>450</v>
      </c>
      <c r="H5" s="26">
        <v>39645000</v>
      </c>
      <c r="I5" s="23">
        <v>0</v>
      </c>
      <c r="J5" s="24">
        <f t="shared" si="1"/>
        <v>39645000</v>
      </c>
    </row>
    <row r="6" spans="1:10" ht="20.25" customHeight="1" x14ac:dyDescent="0.3">
      <c r="A6" s="22" t="s">
        <v>407</v>
      </c>
      <c r="B6" s="23" t="s">
        <v>444</v>
      </c>
      <c r="C6" s="23">
        <v>-9800</v>
      </c>
      <c r="D6" s="23">
        <v>-980</v>
      </c>
      <c r="E6" s="24">
        <f t="shared" si="0"/>
        <v>-10780</v>
      </c>
      <c r="F6" s="25" t="s">
        <v>414</v>
      </c>
      <c r="G6" s="26" t="s">
        <v>451</v>
      </c>
      <c r="H6" s="26">
        <v>-516220</v>
      </c>
      <c r="I6" s="23">
        <v>0</v>
      </c>
      <c r="J6" s="24">
        <f t="shared" si="1"/>
        <v>-516220</v>
      </c>
    </row>
    <row r="7" spans="1:10" ht="20.25" customHeight="1" x14ac:dyDescent="0.3">
      <c r="A7" s="22" t="s">
        <v>9</v>
      </c>
      <c r="B7" s="23" t="s">
        <v>202</v>
      </c>
      <c r="C7" s="23">
        <v>3313272</v>
      </c>
      <c r="D7" s="23">
        <v>331328</v>
      </c>
      <c r="E7" s="24">
        <f t="shared" si="0"/>
        <v>3644600</v>
      </c>
      <c r="F7" s="25" t="s">
        <v>477</v>
      </c>
      <c r="G7" s="26" t="s">
        <v>478</v>
      </c>
      <c r="H7" s="26">
        <v>3018707</v>
      </c>
      <c r="I7" s="23">
        <v>0</v>
      </c>
      <c r="J7" s="24">
        <f t="shared" si="1"/>
        <v>3018707</v>
      </c>
    </row>
    <row r="8" spans="1:10" ht="20.25" customHeight="1" thickBot="1" x14ac:dyDescent="0.35">
      <c r="A8" s="22" t="s">
        <v>9</v>
      </c>
      <c r="B8" s="23" t="s">
        <v>202</v>
      </c>
      <c r="C8" s="23">
        <v>4712727</v>
      </c>
      <c r="D8" s="23">
        <v>471273</v>
      </c>
      <c r="E8" s="24">
        <f t="shared" si="0"/>
        <v>5184000</v>
      </c>
      <c r="F8" s="32" t="s">
        <v>402</v>
      </c>
      <c r="G8" s="33"/>
      <c r="H8" s="27">
        <f>SUM(H3:H7)</f>
        <v>58724772</v>
      </c>
      <c r="I8" s="27">
        <f t="shared" ref="I8:J8" si="2">SUM(I3:I7)</f>
        <v>0</v>
      </c>
      <c r="J8" s="28">
        <f t="shared" si="2"/>
        <v>58724772</v>
      </c>
    </row>
    <row r="9" spans="1:10" ht="20.25" customHeight="1" x14ac:dyDescent="0.3">
      <c r="A9" s="22" t="s">
        <v>161</v>
      </c>
      <c r="B9" s="23" t="s">
        <v>355</v>
      </c>
      <c r="C9" s="23">
        <v>83349473</v>
      </c>
      <c r="D9" s="23">
        <v>8334947</v>
      </c>
      <c r="E9" s="24">
        <f t="shared" si="0"/>
        <v>91684420</v>
      </c>
    </row>
    <row r="10" spans="1:10" ht="20.25" customHeight="1" x14ac:dyDescent="0.3">
      <c r="A10" s="22" t="s">
        <v>408</v>
      </c>
      <c r="B10" s="23" t="s">
        <v>445</v>
      </c>
      <c r="C10" s="23">
        <v>3008363</v>
      </c>
      <c r="D10" s="23">
        <v>300837</v>
      </c>
      <c r="E10" s="24">
        <f t="shared" si="0"/>
        <v>3309200</v>
      </c>
    </row>
    <row r="11" spans="1:10" ht="20.25" customHeight="1" x14ac:dyDescent="0.3">
      <c r="A11" s="22" t="s">
        <v>409</v>
      </c>
      <c r="B11" s="23" t="s">
        <v>446</v>
      </c>
      <c r="C11" s="23">
        <v>5862840</v>
      </c>
      <c r="D11" s="23">
        <v>586284</v>
      </c>
      <c r="E11" s="24">
        <f t="shared" si="0"/>
        <v>6449124</v>
      </c>
    </row>
    <row r="12" spans="1:10" ht="20.25" customHeight="1" thickBot="1" x14ac:dyDescent="0.35">
      <c r="A12" s="22" t="s">
        <v>410</v>
      </c>
      <c r="B12" s="23" t="s">
        <v>447</v>
      </c>
      <c r="C12" s="23">
        <v>15859738</v>
      </c>
      <c r="D12" s="23">
        <v>1585974</v>
      </c>
      <c r="E12" s="24">
        <f t="shared" si="0"/>
        <v>17445712</v>
      </c>
      <c r="F12" s="36" t="s">
        <v>481</v>
      </c>
      <c r="G12" s="37"/>
      <c r="H12" s="37"/>
      <c r="I12" s="37"/>
      <c r="J12" s="37"/>
    </row>
    <row r="13" spans="1:10" ht="20.25" customHeight="1" x14ac:dyDescent="0.3">
      <c r="A13" s="22" t="s">
        <v>160</v>
      </c>
      <c r="B13" s="23" t="s">
        <v>354</v>
      </c>
      <c r="C13" s="23">
        <v>672000</v>
      </c>
      <c r="D13" s="23">
        <v>67200</v>
      </c>
      <c r="E13" s="24">
        <f t="shared" si="0"/>
        <v>739200</v>
      </c>
      <c r="F13" s="18" t="s">
        <v>0</v>
      </c>
      <c r="G13" s="19" t="s">
        <v>1</v>
      </c>
      <c r="H13" s="19" t="s">
        <v>2</v>
      </c>
      <c r="I13" s="19" t="s">
        <v>3</v>
      </c>
      <c r="J13" s="20" t="s">
        <v>403</v>
      </c>
    </row>
    <row r="14" spans="1:10" ht="20.25" customHeight="1" x14ac:dyDescent="0.3">
      <c r="A14" s="22" t="s">
        <v>411</v>
      </c>
      <c r="B14" s="23" t="s">
        <v>448</v>
      </c>
      <c r="C14" s="23">
        <v>2610655</v>
      </c>
      <c r="D14" s="23">
        <v>261065</v>
      </c>
      <c r="E14" s="24">
        <f t="shared" si="0"/>
        <v>2871720</v>
      </c>
      <c r="F14" s="22" t="s">
        <v>482</v>
      </c>
      <c r="G14" s="23" t="s">
        <v>483</v>
      </c>
      <c r="H14" s="23">
        <v>1555568</v>
      </c>
      <c r="I14" s="23">
        <v>155557</v>
      </c>
      <c r="J14" s="24">
        <f>SUM(H14:I14)</f>
        <v>1711125</v>
      </c>
    </row>
    <row r="15" spans="1:10" ht="20.25" customHeight="1" x14ac:dyDescent="0.3">
      <c r="A15" s="22" t="s">
        <v>412</v>
      </c>
      <c r="B15" s="23" t="s">
        <v>449</v>
      </c>
      <c r="C15" s="23">
        <v>240009973</v>
      </c>
      <c r="D15" s="23">
        <v>24000997</v>
      </c>
      <c r="E15" s="24">
        <f t="shared" si="0"/>
        <v>264010970</v>
      </c>
      <c r="F15" s="22" t="s">
        <v>484</v>
      </c>
      <c r="G15" s="23" t="s">
        <v>485</v>
      </c>
      <c r="H15" s="23">
        <v>12838636</v>
      </c>
      <c r="I15" s="23">
        <v>1283864</v>
      </c>
      <c r="J15" s="24">
        <f t="shared" ref="J15:J21" si="3">SUM(H15:I15)</f>
        <v>14122500</v>
      </c>
    </row>
    <row r="16" spans="1:10" ht="20.25" customHeight="1" x14ac:dyDescent="0.3">
      <c r="A16" s="22" t="s">
        <v>413</v>
      </c>
      <c r="B16" s="23" t="s">
        <v>450</v>
      </c>
      <c r="C16" s="23">
        <v>24796128</v>
      </c>
      <c r="D16" s="23">
        <v>2479612</v>
      </c>
      <c r="E16" s="24">
        <f t="shared" si="0"/>
        <v>27275740</v>
      </c>
      <c r="F16" s="22" t="s">
        <v>486</v>
      </c>
      <c r="G16" s="23" t="s">
        <v>490</v>
      </c>
      <c r="H16" s="23">
        <v>80000</v>
      </c>
      <c r="I16" s="23">
        <v>8000</v>
      </c>
      <c r="J16" s="24">
        <f t="shared" si="3"/>
        <v>88000</v>
      </c>
    </row>
    <row r="17" spans="1:10" ht="20.25" customHeight="1" x14ac:dyDescent="0.3">
      <c r="A17" s="22" t="s">
        <v>414</v>
      </c>
      <c r="B17" s="23" t="s">
        <v>451</v>
      </c>
      <c r="C17" s="23">
        <v>11370272</v>
      </c>
      <c r="D17" s="23">
        <v>1137028</v>
      </c>
      <c r="E17" s="24">
        <f t="shared" si="0"/>
        <v>12507300</v>
      </c>
      <c r="F17" s="22" t="s">
        <v>486</v>
      </c>
      <c r="G17" s="23" t="s">
        <v>491</v>
      </c>
      <c r="H17" s="23">
        <v>130000</v>
      </c>
      <c r="I17" s="23">
        <v>13000</v>
      </c>
      <c r="J17" s="24">
        <f t="shared" si="3"/>
        <v>143000</v>
      </c>
    </row>
    <row r="18" spans="1:10" ht="20.25" customHeight="1" x14ac:dyDescent="0.3">
      <c r="A18" s="22" t="s">
        <v>415</v>
      </c>
      <c r="B18" s="23" t="s">
        <v>452</v>
      </c>
      <c r="C18" s="23">
        <v>510910</v>
      </c>
      <c r="D18" s="23">
        <v>51090</v>
      </c>
      <c r="E18" s="24">
        <f t="shared" si="0"/>
        <v>562000</v>
      </c>
      <c r="F18" s="22" t="s">
        <v>486</v>
      </c>
      <c r="G18" s="23" t="s">
        <v>492</v>
      </c>
      <c r="H18" s="23">
        <v>100000</v>
      </c>
      <c r="I18" s="23">
        <v>10000</v>
      </c>
      <c r="J18" s="24">
        <f t="shared" si="3"/>
        <v>110000</v>
      </c>
    </row>
    <row r="19" spans="1:10" ht="20.25" customHeight="1" x14ac:dyDescent="0.3">
      <c r="A19" s="22" t="s">
        <v>415</v>
      </c>
      <c r="B19" s="23" t="s">
        <v>452</v>
      </c>
      <c r="C19" s="23">
        <v>2163637</v>
      </c>
      <c r="D19" s="23">
        <v>216363</v>
      </c>
      <c r="E19" s="24">
        <f t="shared" si="0"/>
        <v>2380000</v>
      </c>
      <c r="F19" s="22" t="s">
        <v>487</v>
      </c>
      <c r="G19" s="23" t="s">
        <v>493</v>
      </c>
      <c r="H19" s="23">
        <v>170000</v>
      </c>
      <c r="I19" s="23">
        <v>17000</v>
      </c>
      <c r="J19" s="24">
        <f t="shared" si="3"/>
        <v>187000</v>
      </c>
    </row>
    <row r="20" spans="1:10" ht="20.25" customHeight="1" x14ac:dyDescent="0.3">
      <c r="A20" s="22" t="s">
        <v>416</v>
      </c>
      <c r="B20" s="23" t="s">
        <v>453</v>
      </c>
      <c r="C20" s="23">
        <v>15000000</v>
      </c>
      <c r="D20" s="23">
        <v>1500000</v>
      </c>
      <c r="E20" s="24">
        <f t="shared" si="0"/>
        <v>16500000</v>
      </c>
      <c r="F20" s="22" t="s">
        <v>488</v>
      </c>
      <c r="G20" s="23" t="s">
        <v>494</v>
      </c>
      <c r="H20" s="23">
        <v>90000</v>
      </c>
      <c r="I20" s="23">
        <v>9000</v>
      </c>
      <c r="J20" s="24">
        <f t="shared" si="3"/>
        <v>99000</v>
      </c>
    </row>
    <row r="21" spans="1:10" ht="20.25" customHeight="1" x14ac:dyDescent="0.3">
      <c r="A21" s="22" t="s">
        <v>197</v>
      </c>
      <c r="B21" s="23" t="s">
        <v>391</v>
      </c>
      <c r="C21" s="23">
        <v>8563242</v>
      </c>
      <c r="D21" s="23">
        <v>856325</v>
      </c>
      <c r="E21" s="24">
        <f t="shared" si="0"/>
        <v>9419567</v>
      </c>
      <c r="F21" s="22" t="s">
        <v>489</v>
      </c>
      <c r="G21" s="23" t="s">
        <v>495</v>
      </c>
      <c r="H21" s="23">
        <v>200000</v>
      </c>
      <c r="I21" s="23">
        <v>20000</v>
      </c>
      <c r="J21" s="24">
        <f t="shared" si="3"/>
        <v>220000</v>
      </c>
    </row>
    <row r="22" spans="1:10" ht="20.25" customHeight="1" thickBot="1" x14ac:dyDescent="0.35">
      <c r="A22" s="22" t="s">
        <v>417</v>
      </c>
      <c r="B22" s="23" t="s">
        <v>454</v>
      </c>
      <c r="C22" s="23">
        <v>47160</v>
      </c>
      <c r="D22" s="23">
        <v>4716</v>
      </c>
      <c r="E22" s="24">
        <f t="shared" si="0"/>
        <v>51876</v>
      </c>
      <c r="F22" s="32" t="s">
        <v>402</v>
      </c>
      <c r="G22" s="33"/>
      <c r="H22" s="27">
        <f>SUM(H14:H21)</f>
        <v>15164204</v>
      </c>
      <c r="I22" s="27">
        <f t="shared" ref="I22:J22" si="4">SUM(I14:I21)</f>
        <v>1516421</v>
      </c>
      <c r="J22" s="28">
        <f t="shared" si="4"/>
        <v>16680625</v>
      </c>
    </row>
    <row r="23" spans="1:10" ht="20.25" customHeight="1" x14ac:dyDescent="0.3">
      <c r="A23" s="22" t="s">
        <v>418</v>
      </c>
      <c r="B23" s="23" t="s">
        <v>455</v>
      </c>
      <c r="C23" s="23">
        <v>31130400</v>
      </c>
      <c r="D23" s="23">
        <v>3113040</v>
      </c>
      <c r="E23" s="24">
        <f t="shared" si="0"/>
        <v>34243440</v>
      </c>
    </row>
    <row r="24" spans="1:10" ht="20.25" customHeight="1" x14ac:dyDescent="0.3">
      <c r="A24" s="22" t="s">
        <v>419</v>
      </c>
      <c r="B24" s="23" t="s">
        <v>456</v>
      </c>
      <c r="C24" s="23">
        <v>19758400</v>
      </c>
      <c r="D24" s="23">
        <v>1975840</v>
      </c>
      <c r="E24" s="24">
        <f t="shared" si="0"/>
        <v>21734240</v>
      </c>
    </row>
    <row r="25" spans="1:10" ht="20.25" customHeight="1" x14ac:dyDescent="0.3">
      <c r="A25" s="22" t="s">
        <v>420</v>
      </c>
      <c r="B25" s="23" t="s">
        <v>457</v>
      </c>
      <c r="C25" s="23">
        <v>227272</v>
      </c>
      <c r="D25" s="23">
        <v>22728</v>
      </c>
      <c r="E25" s="24">
        <f t="shared" si="0"/>
        <v>250000</v>
      </c>
    </row>
    <row r="26" spans="1:10" ht="20.25" customHeight="1" thickBot="1" x14ac:dyDescent="0.35">
      <c r="A26" s="22" t="s">
        <v>421</v>
      </c>
      <c r="B26" s="23" t="s">
        <v>458</v>
      </c>
      <c r="C26" s="23">
        <v>29562910</v>
      </c>
      <c r="D26" s="23">
        <v>2956290</v>
      </c>
      <c r="E26" s="24">
        <f t="shared" si="0"/>
        <v>32519200</v>
      </c>
    </row>
    <row r="27" spans="1:10" ht="20.25" customHeight="1" x14ac:dyDescent="0.3">
      <c r="A27" s="22" t="s">
        <v>422</v>
      </c>
      <c r="B27" s="23" t="s">
        <v>459</v>
      </c>
      <c r="C27" s="23">
        <v>5236363</v>
      </c>
      <c r="D27" s="23">
        <v>523637</v>
      </c>
      <c r="E27" s="24">
        <f t="shared" si="0"/>
        <v>5760000</v>
      </c>
      <c r="H27" s="38" t="s">
        <v>496</v>
      </c>
      <c r="I27" s="39" t="s">
        <v>497</v>
      </c>
      <c r="J27" s="40" t="s">
        <v>498</v>
      </c>
    </row>
    <row r="28" spans="1:10" ht="20.25" customHeight="1" thickBot="1" x14ac:dyDescent="0.35">
      <c r="A28" s="22" t="s">
        <v>423</v>
      </c>
      <c r="B28" s="23" t="s">
        <v>460</v>
      </c>
      <c r="C28" s="23">
        <v>4363636</v>
      </c>
      <c r="D28" s="23">
        <v>436364</v>
      </c>
      <c r="E28" s="24">
        <f t="shared" si="0"/>
        <v>4800000</v>
      </c>
      <c r="H28" s="41">
        <f>C57+H8+H22</f>
        <v>741646742</v>
      </c>
      <c r="I28" s="42">
        <f>D57+I8+I22</f>
        <v>68292194</v>
      </c>
      <c r="J28" s="43">
        <f>SUM(H28:I28)</f>
        <v>809938936</v>
      </c>
    </row>
    <row r="29" spans="1:10" ht="20.25" customHeight="1" x14ac:dyDescent="0.3">
      <c r="A29" s="22" t="s">
        <v>424</v>
      </c>
      <c r="B29" s="23" t="s">
        <v>461</v>
      </c>
      <c r="C29" s="23">
        <v>2800000</v>
      </c>
      <c r="D29" s="23">
        <v>280000</v>
      </c>
      <c r="E29" s="24">
        <f t="shared" si="0"/>
        <v>3080000</v>
      </c>
    </row>
    <row r="30" spans="1:10" ht="20.25" customHeight="1" x14ac:dyDescent="0.3">
      <c r="A30" s="22" t="s">
        <v>425</v>
      </c>
      <c r="B30" s="23" t="s">
        <v>462</v>
      </c>
      <c r="C30" s="23">
        <v>11000</v>
      </c>
      <c r="D30" s="23">
        <v>1100</v>
      </c>
      <c r="E30" s="24">
        <f t="shared" si="0"/>
        <v>12100</v>
      </c>
    </row>
    <row r="31" spans="1:10" ht="20.25" customHeight="1" x14ac:dyDescent="0.3">
      <c r="A31" s="22" t="s">
        <v>426</v>
      </c>
      <c r="B31" s="23" t="s">
        <v>463</v>
      </c>
      <c r="C31" s="23">
        <v>72728</v>
      </c>
      <c r="D31" s="23">
        <v>7272</v>
      </c>
      <c r="E31" s="24">
        <f t="shared" si="0"/>
        <v>80000</v>
      </c>
    </row>
    <row r="32" spans="1:10" ht="20.25" customHeight="1" x14ac:dyDescent="0.3">
      <c r="A32" s="22" t="s">
        <v>427</v>
      </c>
      <c r="B32" s="23" t="s">
        <v>464</v>
      </c>
      <c r="C32" s="23">
        <v>13440000</v>
      </c>
      <c r="D32" s="23">
        <v>1344000</v>
      </c>
      <c r="E32" s="24">
        <f t="shared" si="0"/>
        <v>14784000</v>
      </c>
    </row>
    <row r="33" spans="1:5" ht="20.25" customHeight="1" x14ac:dyDescent="0.3">
      <c r="A33" s="22" t="s">
        <v>428</v>
      </c>
      <c r="B33" s="23" t="s">
        <v>465</v>
      </c>
      <c r="C33" s="23">
        <v>636364</v>
      </c>
      <c r="D33" s="23">
        <v>63636</v>
      </c>
      <c r="E33" s="24">
        <f t="shared" si="0"/>
        <v>700000</v>
      </c>
    </row>
    <row r="34" spans="1:5" ht="20.25" customHeight="1" x14ac:dyDescent="0.3">
      <c r="A34" s="22" t="s">
        <v>429</v>
      </c>
      <c r="B34" s="23" t="s">
        <v>466</v>
      </c>
      <c r="C34" s="23">
        <v>14316363</v>
      </c>
      <c r="D34" s="23">
        <v>1431637</v>
      </c>
      <c r="E34" s="24">
        <f t="shared" si="0"/>
        <v>15748000</v>
      </c>
    </row>
    <row r="35" spans="1:5" ht="20.25" customHeight="1" x14ac:dyDescent="0.3">
      <c r="A35" s="22" t="s">
        <v>184</v>
      </c>
      <c r="B35" s="23" t="s">
        <v>378</v>
      </c>
      <c r="C35" s="23">
        <v>12960000</v>
      </c>
      <c r="D35" s="23">
        <v>1296000</v>
      </c>
      <c r="E35" s="24">
        <f t="shared" si="0"/>
        <v>14256000</v>
      </c>
    </row>
    <row r="36" spans="1:5" ht="20.25" customHeight="1" x14ac:dyDescent="0.3">
      <c r="A36" s="22" t="s">
        <v>430</v>
      </c>
      <c r="B36" s="23" t="s">
        <v>467</v>
      </c>
      <c r="C36" s="23">
        <v>29909</v>
      </c>
      <c r="D36" s="23">
        <v>2991</v>
      </c>
      <c r="E36" s="24">
        <f t="shared" si="0"/>
        <v>32900</v>
      </c>
    </row>
    <row r="37" spans="1:5" ht="20.25" customHeight="1" x14ac:dyDescent="0.3">
      <c r="A37" s="22" t="s">
        <v>431</v>
      </c>
      <c r="B37" s="23" t="s">
        <v>468</v>
      </c>
      <c r="C37" s="23">
        <v>5454549</v>
      </c>
      <c r="D37" s="23">
        <v>545451</v>
      </c>
      <c r="E37" s="24">
        <f t="shared" si="0"/>
        <v>6000000</v>
      </c>
    </row>
    <row r="38" spans="1:5" ht="20.25" customHeight="1" x14ac:dyDescent="0.3">
      <c r="A38" s="22" t="s">
        <v>432</v>
      </c>
      <c r="B38" s="23" t="s">
        <v>469</v>
      </c>
      <c r="C38" s="23">
        <v>596000</v>
      </c>
      <c r="D38" s="23">
        <v>59600</v>
      </c>
      <c r="E38" s="24">
        <f t="shared" si="0"/>
        <v>655600</v>
      </c>
    </row>
    <row r="39" spans="1:5" ht="20.25" customHeight="1" x14ac:dyDescent="0.3">
      <c r="A39" s="22" t="s">
        <v>433</v>
      </c>
      <c r="B39" s="23" t="s">
        <v>470</v>
      </c>
      <c r="C39" s="23">
        <v>11200000</v>
      </c>
      <c r="D39" s="23">
        <v>1120000</v>
      </c>
      <c r="E39" s="24">
        <f t="shared" si="0"/>
        <v>12320000</v>
      </c>
    </row>
    <row r="40" spans="1:5" ht="20.25" customHeight="1" x14ac:dyDescent="0.3">
      <c r="A40" s="22" t="s">
        <v>184</v>
      </c>
      <c r="B40" s="23" t="s">
        <v>378</v>
      </c>
      <c r="C40" s="23">
        <v>17559273</v>
      </c>
      <c r="D40" s="23">
        <v>1755927</v>
      </c>
      <c r="E40" s="24">
        <f t="shared" si="0"/>
        <v>19315200</v>
      </c>
    </row>
    <row r="41" spans="1:5" ht="20.25" customHeight="1" x14ac:dyDescent="0.3">
      <c r="A41" s="22" t="s">
        <v>434</v>
      </c>
      <c r="B41" s="23" t="s">
        <v>471</v>
      </c>
      <c r="C41" s="23">
        <v>200000</v>
      </c>
      <c r="D41" s="23">
        <v>20000</v>
      </c>
      <c r="E41" s="24">
        <f t="shared" si="0"/>
        <v>220000</v>
      </c>
    </row>
    <row r="42" spans="1:5" ht="20.25" customHeight="1" x14ac:dyDescent="0.3">
      <c r="A42" s="22" t="s">
        <v>435</v>
      </c>
      <c r="B42" s="23" t="s">
        <v>472</v>
      </c>
      <c r="C42" s="23">
        <v>15000</v>
      </c>
      <c r="D42" s="23">
        <v>1500</v>
      </c>
      <c r="E42" s="24">
        <f t="shared" si="0"/>
        <v>16500</v>
      </c>
    </row>
    <row r="43" spans="1:5" ht="20.25" customHeight="1" x14ac:dyDescent="0.3">
      <c r="A43" s="22" t="s">
        <v>436</v>
      </c>
      <c r="B43" s="23" t="s">
        <v>473</v>
      </c>
      <c r="C43" s="23">
        <v>145074</v>
      </c>
      <c r="D43" s="23">
        <v>14507</v>
      </c>
      <c r="E43" s="24">
        <f t="shared" si="0"/>
        <v>159581</v>
      </c>
    </row>
    <row r="44" spans="1:5" ht="20.25" customHeight="1" x14ac:dyDescent="0.3">
      <c r="A44" s="22" t="s">
        <v>436</v>
      </c>
      <c r="B44" s="23" t="s">
        <v>473</v>
      </c>
      <c r="C44" s="23">
        <v>26581</v>
      </c>
      <c r="D44" s="23">
        <v>2658</v>
      </c>
      <c r="E44" s="24">
        <f t="shared" si="0"/>
        <v>29239</v>
      </c>
    </row>
    <row r="45" spans="1:5" ht="20.25" customHeight="1" x14ac:dyDescent="0.3">
      <c r="A45" s="22" t="s">
        <v>436</v>
      </c>
      <c r="B45" s="23" t="s">
        <v>473</v>
      </c>
      <c r="C45" s="23">
        <v>36679</v>
      </c>
      <c r="D45" s="23">
        <v>3667</v>
      </c>
      <c r="E45" s="24">
        <f t="shared" si="0"/>
        <v>40346</v>
      </c>
    </row>
    <row r="46" spans="1:5" ht="20.25" customHeight="1" x14ac:dyDescent="0.3">
      <c r="A46" s="22" t="s">
        <v>436</v>
      </c>
      <c r="B46" s="23" t="s">
        <v>473</v>
      </c>
      <c r="C46" s="23">
        <v>22720</v>
      </c>
      <c r="D46" s="23">
        <v>2272</v>
      </c>
      <c r="E46" s="24">
        <f t="shared" si="0"/>
        <v>24992</v>
      </c>
    </row>
    <row r="47" spans="1:5" ht="20.25" customHeight="1" x14ac:dyDescent="0.3">
      <c r="A47" s="22" t="s">
        <v>437</v>
      </c>
      <c r="B47" s="23" t="s">
        <v>474</v>
      </c>
      <c r="C47" s="23">
        <v>132222</v>
      </c>
      <c r="D47" s="23">
        <v>13222</v>
      </c>
      <c r="E47" s="24">
        <f t="shared" si="0"/>
        <v>145444</v>
      </c>
    </row>
    <row r="48" spans="1:5" ht="20.25" customHeight="1" x14ac:dyDescent="0.3">
      <c r="A48" s="22" t="s">
        <v>437</v>
      </c>
      <c r="B48" s="23" t="s">
        <v>474</v>
      </c>
      <c r="C48" s="23">
        <v>109631</v>
      </c>
      <c r="D48" s="23">
        <v>10963</v>
      </c>
      <c r="E48" s="24">
        <f t="shared" si="0"/>
        <v>120594</v>
      </c>
    </row>
    <row r="49" spans="1:5" ht="20.25" customHeight="1" x14ac:dyDescent="0.3">
      <c r="A49" s="22" t="s">
        <v>436</v>
      </c>
      <c r="B49" s="23" t="s">
        <v>473</v>
      </c>
      <c r="C49" s="23">
        <v>20000</v>
      </c>
      <c r="D49" s="23">
        <v>2000</v>
      </c>
      <c r="E49" s="24">
        <f t="shared" si="0"/>
        <v>22000</v>
      </c>
    </row>
    <row r="50" spans="1:5" ht="20.25" customHeight="1" x14ac:dyDescent="0.3">
      <c r="A50" s="22" t="s">
        <v>438</v>
      </c>
      <c r="B50" s="23" t="s">
        <v>475</v>
      </c>
      <c r="C50" s="23">
        <v>4090909</v>
      </c>
      <c r="D50" s="23">
        <v>409091</v>
      </c>
      <c r="E50" s="24">
        <f t="shared" si="0"/>
        <v>4500000</v>
      </c>
    </row>
    <row r="51" spans="1:5" ht="20.25" customHeight="1" x14ac:dyDescent="0.3">
      <c r="A51" s="22" t="s">
        <v>439</v>
      </c>
      <c r="B51" s="23" t="s">
        <v>476</v>
      </c>
      <c r="C51" s="23">
        <v>18327272</v>
      </c>
      <c r="D51" s="23">
        <v>1832728</v>
      </c>
      <c r="E51" s="24">
        <f t="shared" si="0"/>
        <v>20160000</v>
      </c>
    </row>
    <row r="52" spans="1:5" ht="20.25" customHeight="1" x14ac:dyDescent="0.3">
      <c r="A52" s="22" t="s">
        <v>437</v>
      </c>
      <c r="B52" s="23" t="s">
        <v>474</v>
      </c>
      <c r="C52" s="23">
        <v>280419</v>
      </c>
      <c r="D52" s="23">
        <v>28042</v>
      </c>
      <c r="E52" s="24">
        <f t="shared" si="0"/>
        <v>308461</v>
      </c>
    </row>
    <row r="53" spans="1:5" ht="20.25" customHeight="1" x14ac:dyDescent="0.3">
      <c r="A53" s="22" t="s">
        <v>440</v>
      </c>
      <c r="B53" s="23" t="s">
        <v>472</v>
      </c>
      <c r="C53" s="23">
        <v>60000</v>
      </c>
      <c r="D53" s="23">
        <v>6000</v>
      </c>
      <c r="E53" s="24">
        <f t="shared" si="0"/>
        <v>66000</v>
      </c>
    </row>
    <row r="54" spans="1:5" ht="20.25" customHeight="1" x14ac:dyDescent="0.3">
      <c r="A54" s="22" t="s">
        <v>440</v>
      </c>
      <c r="B54" s="23" t="s">
        <v>472</v>
      </c>
      <c r="C54" s="23">
        <v>100000</v>
      </c>
      <c r="D54" s="23">
        <v>10000</v>
      </c>
      <c r="E54" s="24">
        <f t="shared" si="0"/>
        <v>110000</v>
      </c>
    </row>
    <row r="55" spans="1:5" ht="20.25" customHeight="1" x14ac:dyDescent="0.3">
      <c r="A55" s="22" t="s">
        <v>440</v>
      </c>
      <c r="B55" s="23" t="s">
        <v>472</v>
      </c>
      <c r="C55" s="23">
        <v>235000</v>
      </c>
      <c r="D55" s="23">
        <v>23500</v>
      </c>
      <c r="E55" s="24">
        <f t="shared" si="0"/>
        <v>258500</v>
      </c>
    </row>
    <row r="56" spans="1:5" ht="20.25" customHeight="1" x14ac:dyDescent="0.3">
      <c r="A56" s="22" t="s">
        <v>427</v>
      </c>
      <c r="B56" s="23" t="s">
        <v>464</v>
      </c>
      <c r="C56" s="23">
        <v>29323636</v>
      </c>
      <c r="D56" s="23">
        <v>2932364</v>
      </c>
      <c r="E56" s="24">
        <f t="shared" si="0"/>
        <v>32256000</v>
      </c>
    </row>
    <row r="57" spans="1:5" ht="20.25" customHeight="1" thickBot="1" x14ac:dyDescent="0.35">
      <c r="A57" s="34" t="s">
        <v>402</v>
      </c>
      <c r="B57" s="35"/>
      <c r="C57" s="27">
        <f>SUM(C3:C56)</f>
        <v>667757766</v>
      </c>
      <c r="D57" s="27">
        <f t="shared" ref="D57:E57" si="5">SUM(D3:D56)</f>
        <v>66775773</v>
      </c>
      <c r="E57" s="28">
        <f t="shared" si="5"/>
        <v>734533539</v>
      </c>
    </row>
    <row r="58" spans="1:5" ht="20.25" customHeight="1" x14ac:dyDescent="0.3"/>
    <row r="59" spans="1:5" ht="20.25" customHeight="1" x14ac:dyDescent="0.3"/>
  </sheetData>
  <mergeCells count="6">
    <mergeCell ref="A1:E1"/>
    <mergeCell ref="F1:J1"/>
    <mergeCell ref="F8:G8"/>
    <mergeCell ref="A57:B57"/>
    <mergeCell ref="F12:J12"/>
    <mergeCell ref="F22:G22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tabSelected="1" workbookViewId="0">
      <selection activeCell="C19" sqref="C19"/>
    </sheetView>
  </sheetViews>
  <sheetFormatPr defaultRowHeight="16.5" x14ac:dyDescent="0.3"/>
  <cols>
    <col min="1" max="1" width="3.5" style="44" customWidth="1"/>
    <col min="2" max="2" width="11.125" style="44" customWidth="1"/>
    <col min="3" max="5" width="19.875" style="44" customWidth="1"/>
    <col min="6" max="16384" width="9" style="44"/>
  </cols>
  <sheetData>
    <row r="1" spans="2:5" ht="32.25" customHeight="1" thickBot="1" x14ac:dyDescent="0.35">
      <c r="B1" s="104" t="s">
        <v>599</v>
      </c>
      <c r="C1" s="104"/>
      <c r="D1" s="104"/>
      <c r="E1" s="104"/>
    </row>
    <row r="2" spans="2:5" ht="28.5" customHeight="1" x14ac:dyDescent="0.3">
      <c r="B2" s="86" t="s">
        <v>597</v>
      </c>
      <c r="C2" s="87" t="s">
        <v>499</v>
      </c>
      <c r="D2" s="87" t="s">
        <v>500</v>
      </c>
      <c r="E2" s="88" t="s">
        <v>402</v>
      </c>
    </row>
    <row r="3" spans="2:5" ht="28.5" customHeight="1" x14ac:dyDescent="0.3">
      <c r="B3" s="89" t="s">
        <v>501</v>
      </c>
      <c r="C3" s="90">
        <f>'2016.11 향천매출'!H75</f>
        <v>912242242</v>
      </c>
      <c r="D3" s="90">
        <f>'2016.11 향천매출'!I75</f>
        <v>86880702</v>
      </c>
      <c r="E3" s="91">
        <f>SUM(C3:D3)</f>
        <v>999122944</v>
      </c>
    </row>
    <row r="4" spans="2:5" ht="28.5" customHeight="1" x14ac:dyDescent="0.3">
      <c r="B4" s="89" t="s">
        <v>502</v>
      </c>
      <c r="C4" s="90">
        <f>'2016.11 향천매입'!H28</f>
        <v>741646742</v>
      </c>
      <c r="D4" s="90">
        <f>'2016.11 향천매입'!I28</f>
        <v>68292194</v>
      </c>
      <c r="E4" s="91">
        <f>SUM(C4:D4)</f>
        <v>809938936</v>
      </c>
    </row>
    <row r="5" spans="2:5" ht="28.5" customHeight="1" thickBot="1" x14ac:dyDescent="0.35">
      <c r="B5" s="92" t="s">
        <v>503</v>
      </c>
      <c r="C5" s="93">
        <f>C3-C4</f>
        <v>170595500</v>
      </c>
      <c r="D5" s="93">
        <f t="shared" ref="D5:E5" si="0">D3-D4</f>
        <v>18588508</v>
      </c>
      <c r="E5" s="94">
        <f t="shared" si="0"/>
        <v>189184008</v>
      </c>
    </row>
  </sheetData>
  <mergeCells count="1">
    <mergeCell ref="B1:E1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19" workbookViewId="0">
      <selection activeCell="I32" sqref="I32"/>
    </sheetView>
  </sheetViews>
  <sheetFormatPr defaultRowHeight="12" x14ac:dyDescent="0.3"/>
  <cols>
    <col min="1" max="1" width="25.5" style="5" bestFit="1" customWidth="1"/>
    <col min="2" max="2" width="17.375" style="5" bestFit="1" customWidth="1"/>
    <col min="3" max="5" width="13.75" style="5" customWidth="1"/>
    <col min="6" max="6" width="22" style="5" bestFit="1" customWidth="1"/>
    <col min="7" max="7" width="17.375" style="5" bestFit="1" customWidth="1"/>
    <col min="8" max="8" width="17" style="5" bestFit="1" customWidth="1"/>
    <col min="9" max="9" width="15.75" style="5" bestFit="1" customWidth="1"/>
    <col min="10" max="10" width="17" style="5" bestFit="1" customWidth="1"/>
    <col min="11" max="16384" width="9" style="5"/>
  </cols>
  <sheetData>
    <row r="1" spans="1:10" s="4" customFormat="1" ht="24.75" customHeight="1" thickBot="1" x14ac:dyDescent="0.35">
      <c r="A1" s="45" t="s">
        <v>504</v>
      </c>
      <c r="B1" s="45"/>
      <c r="C1" s="45"/>
      <c r="D1" s="45"/>
      <c r="E1" s="45"/>
      <c r="F1" s="55" t="s">
        <v>505</v>
      </c>
      <c r="G1" s="56"/>
      <c r="H1" s="56"/>
      <c r="I1" s="56"/>
      <c r="J1" s="57"/>
    </row>
    <row r="2" spans="1:10" s="4" customFormat="1" ht="24.75" customHeight="1" x14ac:dyDescent="0.3">
      <c r="A2" s="46" t="s">
        <v>0</v>
      </c>
      <c r="B2" s="47" t="s">
        <v>1</v>
      </c>
      <c r="C2" s="47" t="s">
        <v>2</v>
      </c>
      <c r="D2" s="47" t="s">
        <v>3</v>
      </c>
      <c r="E2" s="48" t="s">
        <v>4</v>
      </c>
      <c r="F2" s="58" t="s">
        <v>0</v>
      </c>
      <c r="G2" s="59" t="s">
        <v>1</v>
      </c>
      <c r="H2" s="59" t="s">
        <v>2</v>
      </c>
      <c r="I2" s="59" t="s">
        <v>3</v>
      </c>
      <c r="J2" s="60" t="s">
        <v>4</v>
      </c>
    </row>
    <row r="3" spans="1:10" ht="15.75" customHeight="1" x14ac:dyDescent="0.3">
      <c r="A3" s="6" t="s">
        <v>506</v>
      </c>
      <c r="B3" s="7" t="s">
        <v>524</v>
      </c>
      <c r="C3" s="8">
        <v>10360</v>
      </c>
      <c r="D3" s="8">
        <v>1036</v>
      </c>
      <c r="E3" s="50">
        <f>SUM(C3:D3)</f>
        <v>11396</v>
      </c>
      <c r="F3" s="6" t="s">
        <v>148</v>
      </c>
      <c r="G3" s="7" t="s">
        <v>341</v>
      </c>
      <c r="H3" s="8">
        <v>45000</v>
      </c>
      <c r="I3" s="8">
        <v>0</v>
      </c>
      <c r="J3" s="50">
        <f>SUM(H3:I3)</f>
        <v>45000</v>
      </c>
    </row>
    <row r="4" spans="1:10" ht="15.75" customHeight="1" x14ac:dyDescent="0.3">
      <c r="A4" s="6" t="s">
        <v>506</v>
      </c>
      <c r="B4" s="7" t="s">
        <v>524</v>
      </c>
      <c r="C4" s="8">
        <v>2471181</v>
      </c>
      <c r="D4" s="8">
        <v>247119</v>
      </c>
      <c r="E4" s="50">
        <f t="shared" ref="E4:E58" si="0">SUM(C4:D4)</f>
        <v>2718300</v>
      </c>
      <c r="F4" s="6" t="s">
        <v>514</v>
      </c>
      <c r="G4" s="7" t="s">
        <v>532</v>
      </c>
      <c r="H4" s="8">
        <v>-6300</v>
      </c>
      <c r="I4" s="8">
        <v>0</v>
      </c>
      <c r="J4" s="50">
        <f t="shared" ref="J4:J7" si="1">SUM(H4:I4)</f>
        <v>-6300</v>
      </c>
    </row>
    <row r="5" spans="1:10" ht="15.75" customHeight="1" x14ac:dyDescent="0.3">
      <c r="A5" s="6" t="s">
        <v>21</v>
      </c>
      <c r="B5" s="7" t="s">
        <v>214</v>
      </c>
      <c r="C5" s="8">
        <v>76363</v>
      </c>
      <c r="D5" s="8">
        <v>7637</v>
      </c>
      <c r="E5" s="50">
        <f t="shared" si="0"/>
        <v>84000</v>
      </c>
      <c r="F5" s="6" t="s">
        <v>518</v>
      </c>
      <c r="G5" s="7" t="s">
        <v>536</v>
      </c>
      <c r="H5" s="8">
        <v>391400</v>
      </c>
      <c r="I5" s="8">
        <v>0</v>
      </c>
      <c r="J5" s="50">
        <f t="shared" si="1"/>
        <v>391400</v>
      </c>
    </row>
    <row r="6" spans="1:10" ht="15.75" customHeight="1" x14ac:dyDescent="0.3">
      <c r="A6" s="6" t="s">
        <v>82</v>
      </c>
      <c r="B6" s="7" t="s">
        <v>275</v>
      </c>
      <c r="C6" s="8">
        <v>84363</v>
      </c>
      <c r="D6" s="8">
        <v>8437</v>
      </c>
      <c r="E6" s="50">
        <f t="shared" si="0"/>
        <v>92800</v>
      </c>
      <c r="F6" s="6" t="s">
        <v>520</v>
      </c>
      <c r="G6" s="7" t="s">
        <v>539</v>
      </c>
      <c r="H6" s="8">
        <v>84000</v>
      </c>
      <c r="I6" s="8">
        <v>0</v>
      </c>
      <c r="J6" s="50">
        <f t="shared" si="1"/>
        <v>84000</v>
      </c>
    </row>
    <row r="7" spans="1:10" ht="15.75" customHeight="1" x14ac:dyDescent="0.3">
      <c r="A7" s="6" t="s">
        <v>82</v>
      </c>
      <c r="B7" s="7" t="s">
        <v>275</v>
      </c>
      <c r="C7" s="8">
        <v>1580290</v>
      </c>
      <c r="D7" s="8">
        <v>158030</v>
      </c>
      <c r="E7" s="50">
        <f t="shared" si="0"/>
        <v>1738320</v>
      </c>
      <c r="F7" s="6" t="s">
        <v>157</v>
      </c>
      <c r="G7" s="7" t="s">
        <v>351</v>
      </c>
      <c r="H7" s="8">
        <v>100300</v>
      </c>
      <c r="I7" s="8">
        <v>0</v>
      </c>
      <c r="J7" s="50">
        <f t="shared" si="1"/>
        <v>100300</v>
      </c>
    </row>
    <row r="8" spans="1:10" ht="15.75" customHeight="1" thickBot="1" x14ac:dyDescent="0.35">
      <c r="A8" s="6" t="s">
        <v>195</v>
      </c>
      <c r="B8" s="7" t="s">
        <v>389</v>
      </c>
      <c r="C8" s="8">
        <v>2420354</v>
      </c>
      <c r="D8" s="8">
        <v>242036</v>
      </c>
      <c r="E8" s="50">
        <f t="shared" si="0"/>
        <v>2662390</v>
      </c>
      <c r="F8" s="51" t="s">
        <v>402</v>
      </c>
      <c r="G8" s="52"/>
      <c r="H8" s="53">
        <f>SUM(H3:H7)</f>
        <v>614400</v>
      </c>
      <c r="I8" s="53">
        <f t="shared" ref="I8:J8" si="2">SUM(I3:I7)</f>
        <v>0</v>
      </c>
      <c r="J8" s="54">
        <f t="shared" si="2"/>
        <v>614400</v>
      </c>
    </row>
    <row r="9" spans="1:10" ht="15.75" customHeight="1" x14ac:dyDescent="0.3">
      <c r="A9" s="6" t="s">
        <v>507</v>
      </c>
      <c r="B9" s="7" t="s">
        <v>525</v>
      </c>
      <c r="C9" s="8">
        <v>640381</v>
      </c>
      <c r="D9" s="8">
        <v>64039</v>
      </c>
      <c r="E9" s="50">
        <f t="shared" si="0"/>
        <v>704420</v>
      </c>
    </row>
    <row r="10" spans="1:10" ht="15.75" customHeight="1" thickBot="1" x14ac:dyDescent="0.35">
      <c r="A10" s="6" t="s">
        <v>508</v>
      </c>
      <c r="B10" s="7" t="s">
        <v>526</v>
      </c>
      <c r="C10" s="8">
        <v>187881</v>
      </c>
      <c r="D10" s="8">
        <v>18789</v>
      </c>
      <c r="E10" s="50">
        <f t="shared" si="0"/>
        <v>206670</v>
      </c>
    </row>
    <row r="11" spans="1:10" ht="15.75" customHeight="1" x14ac:dyDescent="0.3">
      <c r="A11" s="6" t="s">
        <v>150</v>
      </c>
      <c r="B11" s="7" t="s">
        <v>343</v>
      </c>
      <c r="C11" s="8">
        <v>306000</v>
      </c>
      <c r="D11" s="8">
        <v>30600</v>
      </c>
      <c r="E11" s="50">
        <f t="shared" si="0"/>
        <v>336600</v>
      </c>
      <c r="F11" s="61" t="s">
        <v>549</v>
      </c>
      <c r="G11" s="62"/>
      <c r="H11" s="62"/>
      <c r="I11" s="62"/>
      <c r="J11" s="63"/>
    </row>
    <row r="12" spans="1:10" ht="15.75" customHeight="1" x14ac:dyDescent="0.3">
      <c r="A12" s="6" t="s">
        <v>150</v>
      </c>
      <c r="B12" s="7" t="s">
        <v>343</v>
      </c>
      <c r="C12" s="8">
        <v>1754256</v>
      </c>
      <c r="D12" s="8">
        <v>175426</v>
      </c>
      <c r="E12" s="50">
        <f t="shared" si="0"/>
        <v>1929682</v>
      </c>
      <c r="F12" s="64" t="s">
        <v>0</v>
      </c>
      <c r="G12" s="65" t="s">
        <v>1</v>
      </c>
      <c r="H12" s="65" t="s">
        <v>2</v>
      </c>
      <c r="I12" s="65" t="s">
        <v>3</v>
      </c>
      <c r="J12" s="66" t="s">
        <v>4</v>
      </c>
    </row>
    <row r="13" spans="1:10" ht="15.75" customHeight="1" x14ac:dyDescent="0.3">
      <c r="A13" s="6" t="s">
        <v>151</v>
      </c>
      <c r="B13" s="7" t="s">
        <v>344</v>
      </c>
      <c r="C13" s="8">
        <v>1908660</v>
      </c>
      <c r="D13" s="8">
        <v>190866</v>
      </c>
      <c r="E13" s="50">
        <f t="shared" si="0"/>
        <v>2099526</v>
      </c>
      <c r="F13" s="6" t="s">
        <v>543</v>
      </c>
      <c r="G13" s="7"/>
      <c r="H13" s="8">
        <v>71329423</v>
      </c>
      <c r="I13" s="8">
        <v>7132942</v>
      </c>
      <c r="J13" s="50">
        <f>SUM(H13:I13)</f>
        <v>78462365</v>
      </c>
    </row>
    <row r="14" spans="1:10" ht="15.75" customHeight="1" x14ac:dyDescent="0.3">
      <c r="A14" s="6" t="s">
        <v>80</v>
      </c>
      <c r="B14" s="7" t="s">
        <v>273</v>
      </c>
      <c r="C14" s="8">
        <v>635818</v>
      </c>
      <c r="D14" s="8">
        <v>63582</v>
      </c>
      <c r="E14" s="50">
        <f t="shared" si="0"/>
        <v>699400</v>
      </c>
      <c r="F14" s="6" t="s">
        <v>544</v>
      </c>
      <c r="G14" s="7"/>
      <c r="H14" s="8">
        <v>76249645</v>
      </c>
      <c r="I14" s="8">
        <v>7624964</v>
      </c>
      <c r="J14" s="50">
        <f t="shared" ref="J14:J18" si="3">SUM(H14:I14)</f>
        <v>83874609</v>
      </c>
    </row>
    <row r="15" spans="1:10" ht="15.75" customHeight="1" x14ac:dyDescent="0.3">
      <c r="A15" s="6" t="s">
        <v>80</v>
      </c>
      <c r="B15" s="7" t="s">
        <v>273</v>
      </c>
      <c r="C15" s="8">
        <v>1683427</v>
      </c>
      <c r="D15" s="8">
        <v>168343</v>
      </c>
      <c r="E15" s="50">
        <f t="shared" si="0"/>
        <v>1851770</v>
      </c>
      <c r="F15" s="6" t="s">
        <v>545</v>
      </c>
      <c r="G15" s="7"/>
      <c r="H15" s="8">
        <v>1504736</v>
      </c>
      <c r="I15" s="8">
        <v>150474</v>
      </c>
      <c r="J15" s="50">
        <f t="shared" si="3"/>
        <v>1655210</v>
      </c>
    </row>
    <row r="16" spans="1:10" ht="15.75" customHeight="1" x14ac:dyDescent="0.3">
      <c r="A16" s="6" t="s">
        <v>147</v>
      </c>
      <c r="B16" s="7" t="s">
        <v>340</v>
      </c>
      <c r="C16" s="8">
        <v>873118</v>
      </c>
      <c r="D16" s="8">
        <v>87312</v>
      </c>
      <c r="E16" s="50">
        <f t="shared" si="0"/>
        <v>960430</v>
      </c>
      <c r="F16" s="6" t="s">
        <v>546</v>
      </c>
      <c r="G16" s="7"/>
      <c r="H16" s="8">
        <v>7668000</v>
      </c>
      <c r="I16" s="8">
        <v>766800</v>
      </c>
      <c r="J16" s="50">
        <f t="shared" si="3"/>
        <v>8434800</v>
      </c>
    </row>
    <row r="17" spans="1:10" ht="15.75" customHeight="1" x14ac:dyDescent="0.3">
      <c r="A17" s="6" t="s">
        <v>83</v>
      </c>
      <c r="B17" s="7" t="s">
        <v>276</v>
      </c>
      <c r="C17" s="8">
        <v>632727</v>
      </c>
      <c r="D17" s="8">
        <v>63273</v>
      </c>
      <c r="E17" s="50">
        <f t="shared" si="0"/>
        <v>696000</v>
      </c>
      <c r="F17" s="6" t="s">
        <v>547</v>
      </c>
      <c r="G17" s="7"/>
      <c r="H17" s="8">
        <v>8192173</v>
      </c>
      <c r="I17" s="8">
        <v>819217</v>
      </c>
      <c r="J17" s="50">
        <f t="shared" si="3"/>
        <v>9011390</v>
      </c>
    </row>
    <row r="18" spans="1:10" ht="15.75" customHeight="1" x14ac:dyDescent="0.3">
      <c r="A18" s="6" t="s">
        <v>83</v>
      </c>
      <c r="B18" s="7" t="s">
        <v>276</v>
      </c>
      <c r="C18" s="8">
        <v>2556118</v>
      </c>
      <c r="D18" s="8">
        <v>255612</v>
      </c>
      <c r="E18" s="50">
        <f t="shared" si="0"/>
        <v>2811730</v>
      </c>
      <c r="F18" s="6" t="s">
        <v>548</v>
      </c>
      <c r="G18" s="7"/>
      <c r="H18" s="8">
        <v>60502265</v>
      </c>
      <c r="I18" s="8">
        <v>6050226</v>
      </c>
      <c r="J18" s="50">
        <f t="shared" si="3"/>
        <v>66552491</v>
      </c>
    </row>
    <row r="19" spans="1:10" ht="15.75" customHeight="1" thickBot="1" x14ac:dyDescent="0.35">
      <c r="A19" s="6" t="s">
        <v>161</v>
      </c>
      <c r="B19" s="7" t="s">
        <v>355</v>
      </c>
      <c r="C19" s="8">
        <v>261298545</v>
      </c>
      <c r="D19" s="8">
        <v>26129855</v>
      </c>
      <c r="E19" s="50">
        <f t="shared" si="0"/>
        <v>287428400</v>
      </c>
      <c r="F19" s="51" t="s">
        <v>402</v>
      </c>
      <c r="G19" s="52"/>
      <c r="H19" s="11">
        <f>SUM(H13:H18)</f>
        <v>225446242</v>
      </c>
      <c r="I19" s="11">
        <f t="shared" ref="I19:J19" si="4">SUM(I13:I18)</f>
        <v>22544623</v>
      </c>
      <c r="J19" s="10">
        <f t="shared" si="4"/>
        <v>247990865</v>
      </c>
    </row>
    <row r="20" spans="1:10" ht="15.75" customHeight="1" thickBot="1" x14ac:dyDescent="0.35">
      <c r="A20" s="6" t="s">
        <v>509</v>
      </c>
      <c r="B20" s="7" t="s">
        <v>527</v>
      </c>
      <c r="C20" s="8">
        <v>36052363</v>
      </c>
      <c r="D20" s="8">
        <v>3605237</v>
      </c>
      <c r="E20" s="50">
        <f t="shared" si="0"/>
        <v>39657600</v>
      </c>
    </row>
    <row r="21" spans="1:10" ht="15.75" customHeight="1" x14ac:dyDescent="0.3">
      <c r="A21" s="6" t="s">
        <v>75</v>
      </c>
      <c r="B21" s="7" t="s">
        <v>268</v>
      </c>
      <c r="C21" s="8">
        <v>105818</v>
      </c>
      <c r="D21" s="8">
        <v>10582</v>
      </c>
      <c r="E21" s="50">
        <f t="shared" si="0"/>
        <v>116400</v>
      </c>
      <c r="F21" s="61" t="s">
        <v>550</v>
      </c>
      <c r="G21" s="62"/>
      <c r="H21" s="62"/>
      <c r="I21" s="62"/>
      <c r="J21" s="63"/>
    </row>
    <row r="22" spans="1:10" ht="15.75" customHeight="1" x14ac:dyDescent="0.3">
      <c r="A22" s="6" t="s">
        <v>149</v>
      </c>
      <c r="B22" s="7" t="s">
        <v>342</v>
      </c>
      <c r="C22" s="8">
        <v>125454</v>
      </c>
      <c r="D22" s="8">
        <v>12546</v>
      </c>
      <c r="E22" s="50">
        <f t="shared" si="0"/>
        <v>138000</v>
      </c>
      <c r="F22" s="64" t="s">
        <v>0</v>
      </c>
      <c r="G22" s="65" t="s">
        <v>1</v>
      </c>
      <c r="H22" s="65" t="s">
        <v>2</v>
      </c>
      <c r="I22" s="65" t="s">
        <v>3</v>
      </c>
      <c r="J22" s="66" t="s">
        <v>4</v>
      </c>
    </row>
    <row r="23" spans="1:10" ht="15.75" customHeight="1" x14ac:dyDescent="0.3">
      <c r="A23" s="6" t="s">
        <v>73</v>
      </c>
      <c r="B23" s="7" t="s">
        <v>266</v>
      </c>
      <c r="C23" s="8">
        <v>501818</v>
      </c>
      <c r="D23" s="8">
        <v>50182</v>
      </c>
      <c r="E23" s="50">
        <f t="shared" si="0"/>
        <v>552000</v>
      </c>
      <c r="F23" s="6" t="s">
        <v>543</v>
      </c>
      <c r="G23" s="7"/>
      <c r="H23" s="8">
        <v>457545</v>
      </c>
      <c r="I23" s="8">
        <v>0</v>
      </c>
      <c r="J23" s="50">
        <f>SUM(H23:I23)</f>
        <v>457545</v>
      </c>
    </row>
    <row r="24" spans="1:10" ht="15.75" customHeight="1" x14ac:dyDescent="0.3">
      <c r="A24" s="6" t="s">
        <v>148</v>
      </c>
      <c r="B24" s="7" t="s">
        <v>341</v>
      </c>
      <c r="C24" s="8">
        <v>1406727</v>
      </c>
      <c r="D24" s="8">
        <v>140673</v>
      </c>
      <c r="E24" s="50">
        <f t="shared" si="0"/>
        <v>1547400</v>
      </c>
      <c r="F24" s="6" t="s">
        <v>544</v>
      </c>
      <c r="G24" s="7"/>
      <c r="H24" s="8">
        <v>124184</v>
      </c>
      <c r="I24" s="8">
        <v>0</v>
      </c>
      <c r="J24" s="50">
        <f t="shared" ref="J24:J29" si="5">SUM(H24:I24)</f>
        <v>124184</v>
      </c>
    </row>
    <row r="25" spans="1:10" ht="15.75" customHeight="1" x14ac:dyDescent="0.3">
      <c r="A25" s="6" t="s">
        <v>74</v>
      </c>
      <c r="B25" s="7" t="s">
        <v>267</v>
      </c>
      <c r="C25" s="8">
        <v>1865263</v>
      </c>
      <c r="D25" s="8">
        <v>186527</v>
      </c>
      <c r="E25" s="50">
        <f t="shared" si="0"/>
        <v>2051790</v>
      </c>
      <c r="F25" s="6" t="s">
        <v>545</v>
      </c>
      <c r="G25" s="7"/>
      <c r="H25" s="8">
        <v>74700</v>
      </c>
      <c r="I25" s="8">
        <v>0</v>
      </c>
      <c r="J25" s="50">
        <f t="shared" si="5"/>
        <v>74700</v>
      </c>
    </row>
    <row r="26" spans="1:10" ht="15.75" customHeight="1" x14ac:dyDescent="0.3">
      <c r="A26" s="6" t="s">
        <v>510</v>
      </c>
      <c r="B26" s="7" t="s">
        <v>528</v>
      </c>
      <c r="C26" s="8">
        <v>1317490</v>
      </c>
      <c r="D26" s="8">
        <v>131750</v>
      </c>
      <c r="E26" s="50">
        <f t="shared" si="0"/>
        <v>1449240</v>
      </c>
      <c r="F26" s="6" t="s">
        <v>546</v>
      </c>
      <c r="G26" s="7"/>
      <c r="H26" s="8">
        <v>0</v>
      </c>
      <c r="I26" s="8">
        <v>0</v>
      </c>
      <c r="J26" s="50">
        <f t="shared" si="5"/>
        <v>0</v>
      </c>
    </row>
    <row r="27" spans="1:10" ht="15.75" customHeight="1" x14ac:dyDescent="0.3">
      <c r="A27" s="6" t="s">
        <v>511</v>
      </c>
      <c r="B27" s="7" t="s">
        <v>529</v>
      </c>
      <c r="C27" s="8">
        <v>92618</v>
      </c>
      <c r="D27" s="8">
        <v>9262</v>
      </c>
      <c r="E27" s="50">
        <f t="shared" si="0"/>
        <v>101880</v>
      </c>
      <c r="F27" s="6" t="s">
        <v>547</v>
      </c>
      <c r="G27" s="7"/>
      <c r="H27" s="8">
        <f>78020+34800</f>
        <v>112820</v>
      </c>
      <c r="I27" s="8">
        <v>0</v>
      </c>
      <c r="J27" s="50">
        <f t="shared" si="5"/>
        <v>112820</v>
      </c>
    </row>
    <row r="28" spans="1:10" ht="15.75" customHeight="1" x14ac:dyDescent="0.3">
      <c r="A28" s="6" t="s">
        <v>439</v>
      </c>
      <c r="B28" s="7" t="s">
        <v>476</v>
      </c>
      <c r="C28" s="8">
        <v>9000000</v>
      </c>
      <c r="D28" s="8">
        <v>900000</v>
      </c>
      <c r="E28" s="50">
        <f t="shared" si="0"/>
        <v>9900000</v>
      </c>
      <c r="F28" s="6" t="s">
        <v>548</v>
      </c>
      <c r="G28" s="7"/>
      <c r="H28" s="8">
        <v>0</v>
      </c>
      <c r="I28" s="8">
        <v>0</v>
      </c>
      <c r="J28" s="50">
        <f t="shared" si="5"/>
        <v>0</v>
      </c>
    </row>
    <row r="29" spans="1:10" ht="15.75" customHeight="1" thickBot="1" x14ac:dyDescent="0.35">
      <c r="A29" s="6" t="s">
        <v>512</v>
      </c>
      <c r="B29" s="7" t="s">
        <v>530</v>
      </c>
      <c r="C29" s="8">
        <v>2434067</v>
      </c>
      <c r="D29" s="8">
        <v>243407</v>
      </c>
      <c r="E29" s="50">
        <f t="shared" si="0"/>
        <v>2677474</v>
      </c>
      <c r="F29" s="51" t="s">
        <v>402</v>
      </c>
      <c r="G29" s="52"/>
      <c r="H29" s="53">
        <f>SUM(H23:H28)</f>
        <v>769249</v>
      </c>
      <c r="I29" s="53">
        <f t="shared" ref="I29:J29" si="6">SUM(I23:I28)</f>
        <v>0</v>
      </c>
      <c r="J29" s="54">
        <f t="shared" si="6"/>
        <v>769249</v>
      </c>
    </row>
    <row r="30" spans="1:10" ht="15.75" customHeight="1" x14ac:dyDescent="0.3">
      <c r="A30" s="6" t="s">
        <v>513</v>
      </c>
      <c r="B30" s="7" t="s">
        <v>531</v>
      </c>
      <c r="C30" s="8">
        <v>30409</v>
      </c>
      <c r="D30" s="8">
        <v>3041</v>
      </c>
      <c r="E30" s="50">
        <f t="shared" si="0"/>
        <v>33450</v>
      </c>
    </row>
    <row r="31" spans="1:10" ht="15.75" customHeight="1" x14ac:dyDescent="0.3">
      <c r="A31" s="6" t="s">
        <v>184</v>
      </c>
      <c r="B31" s="7" t="s">
        <v>378</v>
      </c>
      <c r="C31" s="8">
        <v>1196000</v>
      </c>
      <c r="D31" s="8">
        <v>119600</v>
      </c>
      <c r="E31" s="50">
        <f t="shared" si="0"/>
        <v>1315600</v>
      </c>
    </row>
    <row r="32" spans="1:10" ht="15.75" customHeight="1" x14ac:dyDescent="0.3">
      <c r="A32" s="6" t="s">
        <v>47</v>
      </c>
      <c r="B32" s="7" t="s">
        <v>240</v>
      </c>
      <c r="C32" s="8">
        <v>17727</v>
      </c>
      <c r="D32" s="8">
        <v>1773</v>
      </c>
      <c r="E32" s="50">
        <f t="shared" si="0"/>
        <v>19500</v>
      </c>
    </row>
    <row r="33" spans="1:10" ht="15.75" customHeight="1" x14ac:dyDescent="0.3">
      <c r="A33" s="6" t="s">
        <v>140</v>
      </c>
      <c r="B33" s="7" t="s">
        <v>333</v>
      </c>
      <c r="C33" s="8">
        <v>709600</v>
      </c>
      <c r="D33" s="8">
        <v>70960</v>
      </c>
      <c r="E33" s="50">
        <f t="shared" si="0"/>
        <v>780560</v>
      </c>
    </row>
    <row r="34" spans="1:10" ht="15.75" customHeight="1" thickBot="1" x14ac:dyDescent="0.35">
      <c r="A34" s="6" t="s">
        <v>514</v>
      </c>
      <c r="B34" s="7" t="s">
        <v>532</v>
      </c>
      <c r="C34" s="8">
        <v>1439327</v>
      </c>
      <c r="D34" s="8">
        <v>143933</v>
      </c>
      <c r="E34" s="50">
        <f t="shared" si="0"/>
        <v>1583260</v>
      </c>
    </row>
    <row r="35" spans="1:10" ht="15.75" customHeight="1" x14ac:dyDescent="0.3">
      <c r="A35" s="6" t="s">
        <v>139</v>
      </c>
      <c r="B35" s="7" t="s">
        <v>332</v>
      </c>
      <c r="C35" s="8">
        <v>355993</v>
      </c>
      <c r="D35" s="8">
        <v>35600</v>
      </c>
      <c r="E35" s="50">
        <f t="shared" si="0"/>
        <v>391593</v>
      </c>
      <c r="H35" s="67" t="s">
        <v>400</v>
      </c>
      <c r="I35" s="68" t="s">
        <v>401</v>
      </c>
      <c r="J35" s="69" t="s">
        <v>402</v>
      </c>
    </row>
    <row r="36" spans="1:10" ht="15.75" customHeight="1" thickBot="1" x14ac:dyDescent="0.35">
      <c r="A36" s="6" t="s">
        <v>176</v>
      </c>
      <c r="B36" s="7" t="s">
        <v>370</v>
      </c>
      <c r="C36" s="8">
        <v>22408807</v>
      </c>
      <c r="D36" s="8">
        <v>2240881</v>
      </c>
      <c r="E36" s="50">
        <f t="shared" si="0"/>
        <v>24649688</v>
      </c>
      <c r="H36" s="70">
        <f>C59+H8+H19+H29</f>
        <v>633817143</v>
      </c>
      <c r="I36" s="71">
        <f>D59+I8+I19+I29</f>
        <v>63243369</v>
      </c>
      <c r="J36" s="72">
        <f>SUM(H36:I36)</f>
        <v>697060512</v>
      </c>
    </row>
    <row r="37" spans="1:10" ht="15.75" customHeight="1" x14ac:dyDescent="0.3">
      <c r="A37" s="6" t="s">
        <v>515</v>
      </c>
      <c r="B37" s="7" t="s">
        <v>533</v>
      </c>
      <c r="C37" s="8">
        <v>12954545</v>
      </c>
      <c r="D37" s="8">
        <v>1295455</v>
      </c>
      <c r="E37" s="50">
        <f t="shared" si="0"/>
        <v>14250000</v>
      </c>
    </row>
    <row r="38" spans="1:10" ht="15.75" customHeight="1" x14ac:dyDescent="0.3">
      <c r="A38" s="6" t="s">
        <v>516</v>
      </c>
      <c r="B38" s="7" t="s">
        <v>534</v>
      </c>
      <c r="C38" s="8">
        <v>9596363</v>
      </c>
      <c r="D38" s="8">
        <v>959637</v>
      </c>
      <c r="E38" s="50">
        <f t="shared" si="0"/>
        <v>10556000</v>
      </c>
    </row>
    <row r="39" spans="1:10" ht="15.75" customHeight="1" x14ac:dyDescent="0.3">
      <c r="A39" s="6" t="s">
        <v>517</v>
      </c>
      <c r="B39" s="7" t="s">
        <v>535</v>
      </c>
      <c r="C39" s="8">
        <v>11213818</v>
      </c>
      <c r="D39" s="8">
        <v>1121382</v>
      </c>
      <c r="E39" s="50">
        <f t="shared" si="0"/>
        <v>12335200</v>
      </c>
    </row>
    <row r="40" spans="1:10" ht="15.75" customHeight="1" x14ac:dyDescent="0.3">
      <c r="A40" s="6" t="s">
        <v>518</v>
      </c>
      <c r="B40" s="7" t="s">
        <v>536</v>
      </c>
      <c r="C40" s="8">
        <v>890909</v>
      </c>
      <c r="D40" s="8">
        <v>89091</v>
      </c>
      <c r="E40" s="50">
        <f t="shared" si="0"/>
        <v>980000</v>
      </c>
    </row>
    <row r="41" spans="1:10" ht="15.75" customHeight="1" x14ac:dyDescent="0.3">
      <c r="A41" s="6" t="s">
        <v>201</v>
      </c>
      <c r="B41" s="7" t="s">
        <v>395</v>
      </c>
      <c r="C41" s="8">
        <v>877636</v>
      </c>
      <c r="D41" s="8">
        <v>87764</v>
      </c>
      <c r="E41" s="50">
        <f t="shared" si="0"/>
        <v>965400</v>
      </c>
    </row>
    <row r="42" spans="1:10" ht="15.75" customHeight="1" x14ac:dyDescent="0.3">
      <c r="A42" s="6" t="s">
        <v>201</v>
      </c>
      <c r="B42" s="7" t="s">
        <v>395</v>
      </c>
      <c r="C42" s="8">
        <v>1279145</v>
      </c>
      <c r="D42" s="8">
        <v>127915</v>
      </c>
      <c r="E42" s="50">
        <f t="shared" si="0"/>
        <v>1407060</v>
      </c>
    </row>
    <row r="43" spans="1:10" ht="15.75" customHeight="1" x14ac:dyDescent="0.3">
      <c r="A43" s="6" t="s">
        <v>51</v>
      </c>
      <c r="B43" s="7" t="s">
        <v>244</v>
      </c>
      <c r="C43" s="8">
        <v>1907329</v>
      </c>
      <c r="D43" s="8">
        <v>190733</v>
      </c>
      <c r="E43" s="50">
        <f t="shared" si="0"/>
        <v>2098062</v>
      </c>
    </row>
    <row r="44" spans="1:10" ht="15.75" customHeight="1" x14ac:dyDescent="0.3">
      <c r="A44" s="6" t="s">
        <v>519</v>
      </c>
      <c r="B44" s="7" t="s">
        <v>537</v>
      </c>
      <c r="C44" s="8">
        <v>67272</v>
      </c>
      <c r="D44" s="8">
        <v>6728</v>
      </c>
      <c r="E44" s="50">
        <f t="shared" si="0"/>
        <v>74000</v>
      </c>
    </row>
    <row r="45" spans="1:10" ht="15.75" customHeight="1" x14ac:dyDescent="0.3">
      <c r="A45" s="6" t="s">
        <v>119</v>
      </c>
      <c r="B45" s="7" t="s">
        <v>538</v>
      </c>
      <c r="C45" s="8">
        <v>69727</v>
      </c>
      <c r="D45" s="8">
        <v>6973</v>
      </c>
      <c r="E45" s="50">
        <f t="shared" si="0"/>
        <v>76700</v>
      </c>
    </row>
    <row r="46" spans="1:10" ht="15.75" customHeight="1" x14ac:dyDescent="0.3">
      <c r="A46" s="6" t="s">
        <v>125</v>
      </c>
      <c r="B46" s="7" t="s">
        <v>318</v>
      </c>
      <c r="C46" s="8">
        <v>732363</v>
      </c>
      <c r="D46" s="8">
        <v>73237</v>
      </c>
      <c r="E46" s="50">
        <f t="shared" si="0"/>
        <v>805600</v>
      </c>
    </row>
    <row r="47" spans="1:10" ht="15.75" customHeight="1" x14ac:dyDescent="0.3">
      <c r="A47" s="6" t="s">
        <v>520</v>
      </c>
      <c r="B47" s="7" t="s">
        <v>539</v>
      </c>
      <c r="C47" s="8">
        <v>2378036</v>
      </c>
      <c r="D47" s="8">
        <v>237804</v>
      </c>
      <c r="E47" s="50">
        <f t="shared" si="0"/>
        <v>2615840</v>
      </c>
    </row>
    <row r="48" spans="1:10" ht="15.75" customHeight="1" x14ac:dyDescent="0.3">
      <c r="A48" s="6" t="s">
        <v>153</v>
      </c>
      <c r="B48" s="7" t="s">
        <v>346</v>
      </c>
      <c r="C48" s="8">
        <v>431818</v>
      </c>
      <c r="D48" s="8">
        <v>43182</v>
      </c>
      <c r="E48" s="50">
        <f t="shared" si="0"/>
        <v>475000</v>
      </c>
    </row>
    <row r="49" spans="1:5" ht="15.75" customHeight="1" x14ac:dyDescent="0.3">
      <c r="A49" s="6" t="s">
        <v>93</v>
      </c>
      <c r="B49" s="7" t="s">
        <v>286</v>
      </c>
      <c r="C49" s="8">
        <v>1069090</v>
      </c>
      <c r="D49" s="8">
        <v>106910</v>
      </c>
      <c r="E49" s="50">
        <f t="shared" si="0"/>
        <v>1176000</v>
      </c>
    </row>
    <row r="50" spans="1:5" ht="15.75" customHeight="1" x14ac:dyDescent="0.3">
      <c r="A50" s="6" t="s">
        <v>158</v>
      </c>
      <c r="B50" s="7" t="s">
        <v>352</v>
      </c>
      <c r="C50" s="8">
        <v>36000</v>
      </c>
      <c r="D50" s="8">
        <v>3600</v>
      </c>
      <c r="E50" s="50">
        <f t="shared" si="0"/>
        <v>39600</v>
      </c>
    </row>
    <row r="51" spans="1:5" ht="15.75" customHeight="1" x14ac:dyDescent="0.3">
      <c r="A51" s="6" t="s">
        <v>157</v>
      </c>
      <c r="B51" s="7" t="s">
        <v>351</v>
      </c>
      <c r="C51" s="8">
        <v>3246767</v>
      </c>
      <c r="D51" s="8">
        <v>324677</v>
      </c>
      <c r="E51" s="50">
        <f t="shared" si="0"/>
        <v>3571444</v>
      </c>
    </row>
    <row r="52" spans="1:5" ht="15.75" customHeight="1" x14ac:dyDescent="0.3">
      <c r="A52" s="6" t="s">
        <v>521</v>
      </c>
      <c r="B52" s="7" t="s">
        <v>540</v>
      </c>
      <c r="C52" s="8">
        <v>92760</v>
      </c>
      <c r="D52" s="8">
        <v>9276</v>
      </c>
      <c r="E52" s="50">
        <f t="shared" si="0"/>
        <v>102036</v>
      </c>
    </row>
    <row r="53" spans="1:5" ht="15.75" customHeight="1" x14ac:dyDescent="0.3">
      <c r="A53" s="6" t="s">
        <v>197</v>
      </c>
      <c r="B53" s="7" t="s">
        <v>391</v>
      </c>
      <c r="C53" s="8">
        <v>75000</v>
      </c>
      <c r="D53" s="8">
        <v>7500</v>
      </c>
      <c r="E53" s="50">
        <f t="shared" si="0"/>
        <v>82500</v>
      </c>
    </row>
    <row r="54" spans="1:5" ht="15.75" customHeight="1" x14ac:dyDescent="0.3">
      <c r="A54" s="6" t="s">
        <v>197</v>
      </c>
      <c r="B54" s="7" t="s">
        <v>391</v>
      </c>
      <c r="C54" s="8">
        <v>53760</v>
      </c>
      <c r="D54" s="8">
        <v>5376</v>
      </c>
      <c r="E54" s="50">
        <f t="shared" si="0"/>
        <v>59136</v>
      </c>
    </row>
    <row r="55" spans="1:5" ht="15.75" customHeight="1" x14ac:dyDescent="0.3">
      <c r="A55" s="6" t="s">
        <v>522</v>
      </c>
      <c r="B55" s="7" t="s">
        <v>541</v>
      </c>
      <c r="C55" s="8">
        <v>69318</v>
      </c>
      <c r="D55" s="8">
        <v>6932</v>
      </c>
      <c r="E55" s="50">
        <f t="shared" si="0"/>
        <v>76250</v>
      </c>
    </row>
    <row r="56" spans="1:5" ht="15.75" customHeight="1" x14ac:dyDescent="0.3">
      <c r="A56" s="6" t="s">
        <v>523</v>
      </c>
      <c r="B56" s="7" t="s">
        <v>542</v>
      </c>
      <c r="C56" s="8">
        <v>845454</v>
      </c>
      <c r="D56" s="8">
        <v>84546</v>
      </c>
      <c r="E56" s="50">
        <f t="shared" si="0"/>
        <v>930000</v>
      </c>
    </row>
    <row r="57" spans="1:5" ht="15.75" customHeight="1" x14ac:dyDescent="0.3">
      <c r="A57" s="6" t="s">
        <v>522</v>
      </c>
      <c r="B57" s="7" t="s">
        <v>541</v>
      </c>
      <c r="C57" s="8">
        <v>55909</v>
      </c>
      <c r="D57" s="8">
        <v>5591</v>
      </c>
      <c r="E57" s="50">
        <f t="shared" si="0"/>
        <v>61500</v>
      </c>
    </row>
    <row r="58" spans="1:5" ht="15.75" customHeight="1" x14ac:dyDescent="0.3">
      <c r="A58" s="6" t="s">
        <v>414</v>
      </c>
      <c r="B58" s="7" t="s">
        <v>451</v>
      </c>
      <c r="C58" s="8">
        <v>864910</v>
      </c>
      <c r="D58" s="8">
        <v>86491</v>
      </c>
      <c r="E58" s="50">
        <f t="shared" si="0"/>
        <v>951401</v>
      </c>
    </row>
    <row r="59" spans="1:5" ht="15.75" customHeight="1" thickBot="1" x14ac:dyDescent="0.35">
      <c r="A59" s="51" t="s">
        <v>402</v>
      </c>
      <c r="B59" s="52"/>
      <c r="C59" s="53">
        <f>SUM(C3:C58)</f>
        <v>406987252</v>
      </c>
      <c r="D59" s="53">
        <f t="shared" ref="D59:E59" si="7">SUM(D3:D58)</f>
        <v>40698746</v>
      </c>
      <c r="E59" s="54">
        <f t="shared" si="7"/>
        <v>447685998</v>
      </c>
    </row>
    <row r="60" spans="1:5" ht="15.75" customHeight="1" x14ac:dyDescent="0.3"/>
    <row r="61" spans="1:5" ht="15.75" customHeight="1" x14ac:dyDescent="0.3"/>
    <row r="62" spans="1:5" ht="15.75" customHeight="1" x14ac:dyDescent="0.3"/>
  </sheetData>
  <mergeCells count="8">
    <mergeCell ref="F19:G19"/>
    <mergeCell ref="F8:G8"/>
    <mergeCell ref="A59:B59"/>
    <mergeCell ref="A1:E1"/>
    <mergeCell ref="F1:J1"/>
    <mergeCell ref="F11:J11"/>
    <mergeCell ref="F21:J21"/>
    <mergeCell ref="F29:G2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F24" sqref="F24"/>
    </sheetView>
  </sheetViews>
  <sheetFormatPr defaultRowHeight="13.5" x14ac:dyDescent="0.3"/>
  <cols>
    <col min="1" max="1" width="26.75" style="4" bestFit="1" customWidth="1"/>
    <col min="2" max="2" width="17.375" style="4" bestFit="1" customWidth="1"/>
    <col min="3" max="5" width="14.375" style="4" customWidth="1"/>
    <col min="6" max="6" width="26.75" style="4" bestFit="1" customWidth="1"/>
    <col min="7" max="7" width="17.375" style="4" bestFit="1" customWidth="1"/>
    <col min="8" max="8" width="17" style="4" bestFit="1" customWidth="1"/>
    <col min="9" max="9" width="15.75" style="4" bestFit="1" customWidth="1"/>
    <col min="10" max="10" width="17" style="4" bestFit="1" customWidth="1"/>
    <col min="11" max="16384" width="9" style="4"/>
  </cols>
  <sheetData>
    <row r="1" spans="1:10" ht="21" customHeight="1" thickBot="1" x14ac:dyDescent="0.35">
      <c r="A1" s="45" t="s">
        <v>551</v>
      </c>
      <c r="B1" s="45"/>
      <c r="C1" s="45"/>
      <c r="D1" s="45"/>
      <c r="E1" s="45"/>
      <c r="F1" s="55" t="s">
        <v>552</v>
      </c>
      <c r="G1" s="56"/>
      <c r="H1" s="56"/>
      <c r="I1" s="56"/>
      <c r="J1" s="57"/>
    </row>
    <row r="2" spans="1:10" ht="21" customHeight="1" x14ac:dyDescent="0.3">
      <c r="A2" s="46" t="s">
        <v>0</v>
      </c>
      <c r="B2" s="47" t="s">
        <v>1</v>
      </c>
      <c r="C2" s="47" t="s">
        <v>2</v>
      </c>
      <c r="D2" s="47" t="s">
        <v>3</v>
      </c>
      <c r="E2" s="48" t="s">
        <v>4</v>
      </c>
      <c r="F2" s="58" t="s">
        <v>0</v>
      </c>
      <c r="G2" s="59" t="s">
        <v>1</v>
      </c>
      <c r="H2" s="59" t="s">
        <v>2</v>
      </c>
      <c r="I2" s="59" t="s">
        <v>3</v>
      </c>
      <c r="J2" s="60" t="s">
        <v>4</v>
      </c>
    </row>
    <row r="3" spans="1:10" ht="18" customHeight="1" x14ac:dyDescent="0.3">
      <c r="A3" s="6" t="s">
        <v>553</v>
      </c>
      <c r="B3" s="7" t="s">
        <v>564</v>
      </c>
      <c r="C3" s="8">
        <v>81740</v>
      </c>
      <c r="D3" s="8">
        <v>8151</v>
      </c>
      <c r="E3" s="50">
        <f>SUM(C3:D3)</f>
        <v>89891</v>
      </c>
      <c r="F3" s="73" t="s">
        <v>412</v>
      </c>
      <c r="G3" s="8" t="s">
        <v>449</v>
      </c>
      <c r="H3" s="8">
        <v>482160</v>
      </c>
      <c r="I3" s="8">
        <v>0</v>
      </c>
      <c r="J3" s="50">
        <f>SUM(H3:I3)</f>
        <v>482160</v>
      </c>
    </row>
    <row r="4" spans="1:10" ht="18" customHeight="1" x14ac:dyDescent="0.3">
      <c r="A4" s="6" t="s">
        <v>554</v>
      </c>
      <c r="B4" s="7" t="s">
        <v>565</v>
      </c>
      <c r="C4" s="8">
        <v>2681317</v>
      </c>
      <c r="D4" s="8">
        <v>268130</v>
      </c>
      <c r="E4" s="50">
        <f t="shared" ref="E4:E37" si="0">SUM(C4:D4)</f>
        <v>2949447</v>
      </c>
      <c r="F4" s="73" t="s">
        <v>414</v>
      </c>
      <c r="G4" s="8" t="s">
        <v>451</v>
      </c>
      <c r="H4" s="8">
        <v>298890</v>
      </c>
      <c r="I4" s="8">
        <v>0</v>
      </c>
      <c r="J4" s="50">
        <f t="shared" ref="J4:J6" si="1">SUM(H4:I4)</f>
        <v>298890</v>
      </c>
    </row>
    <row r="5" spans="1:10" ht="18" customHeight="1" x14ac:dyDescent="0.3">
      <c r="A5" s="6" t="s">
        <v>555</v>
      </c>
      <c r="B5" s="7" t="s">
        <v>566</v>
      </c>
      <c r="C5" s="8">
        <v>893480</v>
      </c>
      <c r="D5" s="8">
        <v>89348</v>
      </c>
      <c r="E5" s="50">
        <f t="shared" si="0"/>
        <v>982828</v>
      </c>
      <c r="F5" s="73" t="s">
        <v>197</v>
      </c>
      <c r="G5" s="8" t="s">
        <v>391</v>
      </c>
      <c r="H5" s="8">
        <v>385698</v>
      </c>
      <c r="I5" s="8">
        <v>0</v>
      </c>
      <c r="J5" s="50">
        <f t="shared" si="1"/>
        <v>385698</v>
      </c>
    </row>
    <row r="6" spans="1:10" ht="18" customHeight="1" x14ac:dyDescent="0.3">
      <c r="A6" s="6" t="s">
        <v>406</v>
      </c>
      <c r="B6" s="7" t="s">
        <v>443</v>
      </c>
      <c r="C6" s="8">
        <v>146932320</v>
      </c>
      <c r="D6" s="8">
        <v>14693232</v>
      </c>
      <c r="E6" s="50">
        <f t="shared" si="0"/>
        <v>161625552</v>
      </c>
      <c r="F6" s="73" t="s">
        <v>418</v>
      </c>
      <c r="G6" s="8" t="s">
        <v>455</v>
      </c>
      <c r="H6" s="8">
        <v>178530</v>
      </c>
      <c r="I6" s="8">
        <v>0</v>
      </c>
      <c r="J6" s="50">
        <f t="shared" si="1"/>
        <v>178530</v>
      </c>
    </row>
    <row r="7" spans="1:10" ht="18" customHeight="1" thickBot="1" x14ac:dyDescent="0.35">
      <c r="A7" s="6" t="s">
        <v>556</v>
      </c>
      <c r="B7" s="7" t="s">
        <v>567</v>
      </c>
      <c r="C7" s="8">
        <v>2502172</v>
      </c>
      <c r="D7" s="8">
        <v>250217</v>
      </c>
      <c r="E7" s="50">
        <f t="shared" si="0"/>
        <v>2752389</v>
      </c>
      <c r="F7" s="74" t="s">
        <v>402</v>
      </c>
      <c r="G7" s="75"/>
      <c r="H7" s="53">
        <f>SUM(H3:H6)</f>
        <v>1345278</v>
      </c>
      <c r="I7" s="53">
        <f t="shared" ref="I7:J7" si="2">SUM(I3:I6)</f>
        <v>0</v>
      </c>
      <c r="J7" s="54">
        <f t="shared" si="2"/>
        <v>1345278</v>
      </c>
    </row>
    <row r="8" spans="1:10" ht="18" customHeight="1" x14ac:dyDescent="0.3">
      <c r="A8" s="6" t="s">
        <v>556</v>
      </c>
      <c r="B8" s="7" t="s">
        <v>567</v>
      </c>
      <c r="C8" s="8">
        <v>4765762</v>
      </c>
      <c r="D8" s="8">
        <v>476576</v>
      </c>
      <c r="E8" s="50">
        <f t="shared" si="0"/>
        <v>5242338</v>
      </c>
      <c r="F8" s="49"/>
      <c r="G8" s="49"/>
      <c r="H8" s="49"/>
      <c r="I8" s="49"/>
      <c r="J8" s="49"/>
    </row>
    <row r="9" spans="1:10" ht="18" customHeight="1" thickBot="1" x14ac:dyDescent="0.35">
      <c r="A9" s="6" t="s">
        <v>556</v>
      </c>
      <c r="B9" s="7" t="s">
        <v>567</v>
      </c>
      <c r="C9" s="8">
        <v>3313434</v>
      </c>
      <c r="D9" s="8">
        <v>331343</v>
      </c>
      <c r="E9" s="50">
        <f t="shared" si="0"/>
        <v>3644777</v>
      </c>
      <c r="F9" s="49"/>
      <c r="G9" s="49"/>
      <c r="H9" s="49"/>
      <c r="I9" s="49"/>
      <c r="J9" s="49"/>
    </row>
    <row r="10" spans="1:10" ht="18" customHeight="1" x14ac:dyDescent="0.3">
      <c r="A10" s="6" t="s">
        <v>557</v>
      </c>
      <c r="B10" s="7" t="s">
        <v>568</v>
      </c>
      <c r="C10" s="8">
        <v>148262</v>
      </c>
      <c r="D10" s="8">
        <v>14827</v>
      </c>
      <c r="E10" s="50">
        <f t="shared" si="0"/>
        <v>163089</v>
      </c>
      <c r="F10" s="55" t="s">
        <v>575</v>
      </c>
      <c r="G10" s="56"/>
      <c r="H10" s="56"/>
      <c r="I10" s="56"/>
      <c r="J10" s="57"/>
    </row>
    <row r="11" spans="1:10" ht="18" customHeight="1" x14ac:dyDescent="0.3">
      <c r="A11" s="6" t="s">
        <v>557</v>
      </c>
      <c r="B11" s="7" t="s">
        <v>568</v>
      </c>
      <c r="C11" s="8">
        <v>653048</v>
      </c>
      <c r="D11" s="8">
        <v>65306</v>
      </c>
      <c r="E11" s="50">
        <f t="shared" si="0"/>
        <v>718354</v>
      </c>
      <c r="F11" s="58" t="s">
        <v>0</v>
      </c>
      <c r="G11" s="59" t="s">
        <v>1</v>
      </c>
      <c r="H11" s="59" t="s">
        <v>2</v>
      </c>
      <c r="I11" s="59" t="s">
        <v>3</v>
      </c>
      <c r="J11" s="60" t="s">
        <v>4</v>
      </c>
    </row>
    <row r="12" spans="1:10" ht="18" customHeight="1" x14ac:dyDescent="0.3">
      <c r="A12" s="6" t="s">
        <v>161</v>
      </c>
      <c r="B12" s="7" t="s">
        <v>355</v>
      </c>
      <c r="C12" s="8">
        <v>56421711</v>
      </c>
      <c r="D12" s="8">
        <v>5642169</v>
      </c>
      <c r="E12" s="50">
        <f t="shared" si="0"/>
        <v>62063880</v>
      </c>
      <c r="F12" s="73" t="s">
        <v>576</v>
      </c>
      <c r="G12" s="8" t="s">
        <v>585</v>
      </c>
      <c r="H12" s="8">
        <v>500000</v>
      </c>
      <c r="I12" s="8">
        <v>50000</v>
      </c>
      <c r="J12" s="50">
        <f>SUM(H12:I12)</f>
        <v>550000</v>
      </c>
    </row>
    <row r="13" spans="1:10" ht="18" customHeight="1" x14ac:dyDescent="0.3">
      <c r="A13" s="6" t="s">
        <v>558</v>
      </c>
      <c r="B13" s="7" t="s">
        <v>569</v>
      </c>
      <c r="C13" s="8">
        <v>24296818</v>
      </c>
      <c r="D13" s="8">
        <v>2429682</v>
      </c>
      <c r="E13" s="50">
        <f t="shared" si="0"/>
        <v>26726500</v>
      </c>
      <c r="F13" s="73" t="s">
        <v>577</v>
      </c>
      <c r="G13" s="8" t="s">
        <v>586</v>
      </c>
      <c r="H13" s="8">
        <v>110000</v>
      </c>
      <c r="I13" s="8">
        <v>11000</v>
      </c>
      <c r="J13" s="50">
        <f t="shared" ref="J13:J20" si="3">SUM(H13:I13)</f>
        <v>121000</v>
      </c>
    </row>
    <row r="14" spans="1:10" ht="18" customHeight="1" x14ac:dyDescent="0.3">
      <c r="A14" s="6" t="s">
        <v>412</v>
      </c>
      <c r="B14" s="7" t="s">
        <v>449</v>
      </c>
      <c r="C14" s="8">
        <v>40313966</v>
      </c>
      <c r="D14" s="8">
        <v>4031397</v>
      </c>
      <c r="E14" s="50">
        <f t="shared" si="0"/>
        <v>44345363</v>
      </c>
      <c r="F14" s="73" t="s">
        <v>578</v>
      </c>
      <c r="G14" s="8" t="s">
        <v>587</v>
      </c>
      <c r="H14" s="8">
        <v>140000</v>
      </c>
      <c r="I14" s="8">
        <v>14000</v>
      </c>
      <c r="J14" s="50">
        <f t="shared" si="3"/>
        <v>154000</v>
      </c>
    </row>
    <row r="15" spans="1:10" ht="18" customHeight="1" x14ac:dyDescent="0.3">
      <c r="A15" s="6" t="s">
        <v>412</v>
      </c>
      <c r="B15" s="7" t="s">
        <v>449</v>
      </c>
      <c r="C15" s="8">
        <v>7999488</v>
      </c>
      <c r="D15" s="8">
        <v>799948</v>
      </c>
      <c r="E15" s="50">
        <f t="shared" si="0"/>
        <v>8799436</v>
      </c>
      <c r="F15" s="73" t="s">
        <v>579</v>
      </c>
      <c r="G15" s="8" t="s">
        <v>588</v>
      </c>
      <c r="H15" s="8">
        <v>110000</v>
      </c>
      <c r="I15" s="8">
        <v>11000</v>
      </c>
      <c r="J15" s="50">
        <f t="shared" si="3"/>
        <v>121000</v>
      </c>
    </row>
    <row r="16" spans="1:10" ht="18" customHeight="1" x14ac:dyDescent="0.3">
      <c r="A16" s="6" t="s">
        <v>412</v>
      </c>
      <c r="B16" s="7" t="s">
        <v>449</v>
      </c>
      <c r="C16" s="8">
        <v>39678064</v>
      </c>
      <c r="D16" s="8">
        <v>3967806</v>
      </c>
      <c r="E16" s="50">
        <f t="shared" si="0"/>
        <v>43645870</v>
      </c>
      <c r="F16" s="73" t="s">
        <v>580</v>
      </c>
      <c r="G16" s="8" t="s">
        <v>589</v>
      </c>
      <c r="H16" s="8">
        <v>200000</v>
      </c>
      <c r="I16" s="8">
        <v>20000</v>
      </c>
      <c r="J16" s="50">
        <f t="shared" si="3"/>
        <v>220000</v>
      </c>
    </row>
    <row r="17" spans="1:10" ht="18" customHeight="1" x14ac:dyDescent="0.3">
      <c r="A17" s="6" t="s">
        <v>414</v>
      </c>
      <c r="B17" s="7" t="s">
        <v>451</v>
      </c>
      <c r="C17" s="8">
        <v>149198904</v>
      </c>
      <c r="D17" s="8">
        <v>14919891</v>
      </c>
      <c r="E17" s="50">
        <f t="shared" si="0"/>
        <v>164118795</v>
      </c>
      <c r="F17" s="73" t="s">
        <v>581</v>
      </c>
      <c r="G17" s="8" t="s">
        <v>590</v>
      </c>
      <c r="H17" s="8">
        <v>180000</v>
      </c>
      <c r="I17" s="8">
        <v>18000</v>
      </c>
      <c r="J17" s="50">
        <f t="shared" si="3"/>
        <v>198000</v>
      </c>
    </row>
    <row r="18" spans="1:10" ht="18" customHeight="1" x14ac:dyDescent="0.3">
      <c r="A18" s="6" t="s">
        <v>574</v>
      </c>
      <c r="B18" s="7" t="s">
        <v>452</v>
      </c>
      <c r="C18" s="8">
        <v>564546</v>
      </c>
      <c r="D18" s="8">
        <v>56454</v>
      </c>
      <c r="E18" s="50">
        <f t="shared" si="0"/>
        <v>621000</v>
      </c>
      <c r="F18" s="73" t="s">
        <v>582</v>
      </c>
      <c r="G18" s="8" t="s">
        <v>591</v>
      </c>
      <c r="H18" s="8">
        <v>110000</v>
      </c>
      <c r="I18" s="8">
        <v>11000</v>
      </c>
      <c r="J18" s="50">
        <f t="shared" si="3"/>
        <v>121000</v>
      </c>
    </row>
    <row r="19" spans="1:10" ht="18" customHeight="1" x14ac:dyDescent="0.3">
      <c r="A19" s="6" t="s">
        <v>197</v>
      </c>
      <c r="B19" s="7" t="s">
        <v>391</v>
      </c>
      <c r="C19" s="8">
        <v>53838661</v>
      </c>
      <c r="D19" s="8">
        <v>5383861</v>
      </c>
      <c r="E19" s="50">
        <f t="shared" si="0"/>
        <v>59222522</v>
      </c>
      <c r="F19" s="73" t="s">
        <v>583</v>
      </c>
      <c r="G19" s="8" t="s">
        <v>592</v>
      </c>
      <c r="H19" s="8">
        <v>180000</v>
      </c>
      <c r="I19" s="8">
        <v>18000</v>
      </c>
      <c r="J19" s="50">
        <f t="shared" si="3"/>
        <v>198000</v>
      </c>
    </row>
    <row r="20" spans="1:10" ht="18" customHeight="1" x14ac:dyDescent="0.3">
      <c r="A20" s="6" t="s">
        <v>559</v>
      </c>
      <c r="B20" s="7" t="s">
        <v>540</v>
      </c>
      <c r="C20" s="8">
        <v>31491183</v>
      </c>
      <c r="D20" s="8">
        <v>3149109</v>
      </c>
      <c r="E20" s="50">
        <f t="shared" si="0"/>
        <v>34640292</v>
      </c>
      <c r="F20" s="73" t="s">
        <v>584</v>
      </c>
      <c r="G20" s="8" t="s">
        <v>593</v>
      </c>
      <c r="H20" s="8">
        <v>150000</v>
      </c>
      <c r="I20" s="8">
        <v>15000</v>
      </c>
      <c r="J20" s="50">
        <f t="shared" si="3"/>
        <v>165000</v>
      </c>
    </row>
    <row r="21" spans="1:10" ht="18" customHeight="1" thickBot="1" x14ac:dyDescent="0.35">
      <c r="A21" s="6" t="s">
        <v>418</v>
      </c>
      <c r="B21" s="7" t="s">
        <v>455</v>
      </c>
      <c r="C21" s="8">
        <v>32447624</v>
      </c>
      <c r="D21" s="8">
        <v>3244764</v>
      </c>
      <c r="E21" s="50">
        <f t="shared" si="0"/>
        <v>35692388</v>
      </c>
      <c r="F21" s="74" t="s">
        <v>402</v>
      </c>
      <c r="G21" s="75"/>
      <c r="H21" s="53">
        <f>SUM(H12:H20)</f>
        <v>1680000</v>
      </c>
      <c r="I21" s="53">
        <f t="shared" ref="I21:J21" si="4">SUM(I12:I20)</f>
        <v>168000</v>
      </c>
      <c r="J21" s="54">
        <f t="shared" si="4"/>
        <v>1848000</v>
      </c>
    </row>
    <row r="22" spans="1:10" ht="18" customHeight="1" x14ac:dyDescent="0.3">
      <c r="A22" s="6" t="s">
        <v>426</v>
      </c>
      <c r="B22" s="7" t="s">
        <v>463</v>
      </c>
      <c r="C22" s="8">
        <v>72728</v>
      </c>
      <c r="D22" s="8">
        <v>7272</v>
      </c>
      <c r="E22" s="50">
        <f t="shared" si="0"/>
        <v>80000</v>
      </c>
      <c r="F22" s="49"/>
      <c r="G22" s="49"/>
      <c r="H22" s="49"/>
      <c r="I22" s="49"/>
      <c r="J22" s="49"/>
    </row>
    <row r="23" spans="1:10" ht="18" customHeight="1" thickBot="1" x14ac:dyDescent="0.35">
      <c r="A23" s="6" t="s">
        <v>560</v>
      </c>
      <c r="B23" s="7" t="s">
        <v>570</v>
      </c>
      <c r="C23" s="8">
        <v>1740000</v>
      </c>
      <c r="D23" s="8">
        <v>174000</v>
      </c>
      <c r="E23" s="50">
        <f t="shared" si="0"/>
        <v>1914000</v>
      </c>
      <c r="F23" s="49"/>
      <c r="G23" s="49"/>
      <c r="H23" s="49"/>
      <c r="I23" s="49"/>
      <c r="J23" s="49"/>
    </row>
    <row r="24" spans="1:10" ht="18" customHeight="1" x14ac:dyDescent="0.3">
      <c r="A24" s="6" t="s">
        <v>561</v>
      </c>
      <c r="B24" s="7" t="s">
        <v>571</v>
      </c>
      <c r="C24" s="8">
        <v>180000</v>
      </c>
      <c r="D24" s="8">
        <v>18000</v>
      </c>
      <c r="E24" s="50">
        <f t="shared" si="0"/>
        <v>198000</v>
      </c>
      <c r="F24" s="49"/>
      <c r="G24" s="49"/>
      <c r="H24" s="76" t="s">
        <v>594</v>
      </c>
      <c r="I24" s="77" t="s">
        <v>595</v>
      </c>
      <c r="J24" s="78" t="s">
        <v>402</v>
      </c>
    </row>
    <row r="25" spans="1:10" ht="18" customHeight="1" thickBot="1" x14ac:dyDescent="0.35">
      <c r="A25" s="6" t="s">
        <v>431</v>
      </c>
      <c r="B25" s="7" t="s">
        <v>468</v>
      </c>
      <c r="C25" s="8">
        <v>5454549</v>
      </c>
      <c r="D25" s="8">
        <v>545451</v>
      </c>
      <c r="E25" s="50">
        <f t="shared" si="0"/>
        <v>6000000</v>
      </c>
      <c r="F25" s="49"/>
      <c r="G25" s="49"/>
      <c r="H25" s="79">
        <f>C38+H7+H21</f>
        <v>612844253</v>
      </c>
      <c r="I25" s="80">
        <f>D38+I7+I21</f>
        <v>61149854</v>
      </c>
      <c r="J25" s="81">
        <f>SUM(H25:I25)</f>
        <v>673994107</v>
      </c>
    </row>
    <row r="26" spans="1:10" ht="18" customHeight="1" x14ac:dyDescent="0.3">
      <c r="A26" s="6" t="s">
        <v>562</v>
      </c>
      <c r="B26" s="7" t="s">
        <v>572</v>
      </c>
      <c r="C26" s="8">
        <v>1700000</v>
      </c>
      <c r="D26" s="8">
        <v>170000</v>
      </c>
      <c r="E26" s="50">
        <f t="shared" si="0"/>
        <v>1870000</v>
      </c>
      <c r="F26" s="49"/>
      <c r="G26" s="49"/>
      <c r="H26" s="49"/>
      <c r="I26" s="49"/>
      <c r="J26" s="49"/>
    </row>
    <row r="27" spans="1:10" ht="18" customHeight="1" x14ac:dyDescent="0.3">
      <c r="A27" s="6" t="s">
        <v>563</v>
      </c>
      <c r="B27" s="7" t="s">
        <v>573</v>
      </c>
      <c r="C27" s="8">
        <v>2000000</v>
      </c>
      <c r="D27" s="8">
        <v>200000</v>
      </c>
      <c r="E27" s="50">
        <f t="shared" si="0"/>
        <v>2200000</v>
      </c>
      <c r="F27" s="49"/>
      <c r="G27" s="49"/>
      <c r="H27" s="49"/>
      <c r="I27" s="49"/>
      <c r="J27" s="49"/>
    </row>
    <row r="28" spans="1:10" ht="18" customHeight="1" x14ac:dyDescent="0.3">
      <c r="A28" s="6" t="s">
        <v>434</v>
      </c>
      <c r="B28" s="7" t="s">
        <v>471</v>
      </c>
      <c r="C28" s="8">
        <v>100000</v>
      </c>
      <c r="D28" s="8">
        <v>10000</v>
      </c>
      <c r="E28" s="50">
        <f t="shared" si="0"/>
        <v>110000</v>
      </c>
      <c r="F28" s="49"/>
      <c r="G28" s="49"/>
      <c r="H28" s="49"/>
      <c r="I28" s="49"/>
      <c r="J28" s="49"/>
    </row>
    <row r="29" spans="1:10" ht="18" customHeight="1" x14ac:dyDescent="0.3">
      <c r="A29" s="6" t="s">
        <v>436</v>
      </c>
      <c r="B29" s="7" t="s">
        <v>473</v>
      </c>
      <c r="C29" s="8">
        <v>5002</v>
      </c>
      <c r="D29" s="8">
        <v>500</v>
      </c>
      <c r="E29" s="50">
        <f t="shared" si="0"/>
        <v>5502</v>
      </c>
      <c r="F29" s="49"/>
      <c r="G29" s="49"/>
      <c r="H29" s="49"/>
      <c r="I29" s="49"/>
      <c r="J29" s="49"/>
    </row>
    <row r="30" spans="1:10" ht="18" customHeight="1" x14ac:dyDescent="0.3">
      <c r="A30" s="6" t="s">
        <v>436</v>
      </c>
      <c r="B30" s="7" t="s">
        <v>473</v>
      </c>
      <c r="C30" s="8">
        <v>39451</v>
      </c>
      <c r="D30" s="8">
        <v>3945</v>
      </c>
      <c r="E30" s="50">
        <f t="shared" si="0"/>
        <v>43396</v>
      </c>
      <c r="F30" s="49"/>
      <c r="G30" s="49"/>
      <c r="H30" s="49"/>
      <c r="I30" s="49"/>
      <c r="J30" s="49"/>
    </row>
    <row r="31" spans="1:10" ht="18" customHeight="1" x14ac:dyDescent="0.3">
      <c r="A31" s="6" t="s">
        <v>436</v>
      </c>
      <c r="B31" s="7" t="s">
        <v>473</v>
      </c>
      <c r="C31" s="8">
        <v>29700</v>
      </c>
      <c r="D31" s="8">
        <v>2970</v>
      </c>
      <c r="E31" s="50">
        <f t="shared" si="0"/>
        <v>32670</v>
      </c>
      <c r="F31" s="49"/>
      <c r="G31" s="49"/>
      <c r="H31" s="49"/>
      <c r="I31" s="49"/>
      <c r="J31" s="49"/>
    </row>
    <row r="32" spans="1:10" ht="18" customHeight="1" x14ac:dyDescent="0.3">
      <c r="A32" s="6" t="s">
        <v>430</v>
      </c>
      <c r="B32" s="7" t="s">
        <v>467</v>
      </c>
      <c r="C32" s="8">
        <v>44000</v>
      </c>
      <c r="D32" s="8">
        <v>4400</v>
      </c>
      <c r="E32" s="50">
        <f t="shared" si="0"/>
        <v>48400</v>
      </c>
      <c r="F32" s="49"/>
      <c r="G32" s="49"/>
      <c r="H32" s="49"/>
      <c r="I32" s="49"/>
      <c r="J32" s="49"/>
    </row>
    <row r="33" spans="1:10" ht="18" customHeight="1" x14ac:dyDescent="0.3">
      <c r="A33" s="6" t="s">
        <v>430</v>
      </c>
      <c r="B33" s="7" t="s">
        <v>467</v>
      </c>
      <c r="C33" s="8">
        <v>23545</v>
      </c>
      <c r="D33" s="8">
        <v>2355</v>
      </c>
      <c r="E33" s="50">
        <f t="shared" si="0"/>
        <v>25900</v>
      </c>
      <c r="F33" s="49"/>
      <c r="G33" s="49"/>
      <c r="H33" s="49"/>
      <c r="I33" s="49"/>
      <c r="J33" s="49"/>
    </row>
    <row r="34" spans="1:10" ht="18" customHeight="1" x14ac:dyDescent="0.3">
      <c r="A34" s="6" t="s">
        <v>430</v>
      </c>
      <c r="B34" s="7" t="s">
        <v>467</v>
      </c>
      <c r="C34" s="8">
        <v>19455</v>
      </c>
      <c r="D34" s="8">
        <v>1945</v>
      </c>
      <c r="E34" s="50">
        <f t="shared" si="0"/>
        <v>21400</v>
      </c>
      <c r="F34" s="49"/>
      <c r="G34" s="49"/>
      <c r="H34" s="49"/>
      <c r="I34" s="49"/>
      <c r="J34" s="49"/>
    </row>
    <row r="35" spans="1:10" ht="18" customHeight="1" x14ac:dyDescent="0.3">
      <c r="A35" s="6" t="s">
        <v>430</v>
      </c>
      <c r="B35" s="7" t="s">
        <v>467</v>
      </c>
      <c r="C35" s="8">
        <v>23545</v>
      </c>
      <c r="D35" s="8">
        <v>2355</v>
      </c>
      <c r="E35" s="50">
        <f t="shared" si="0"/>
        <v>25900</v>
      </c>
      <c r="F35" s="49"/>
      <c r="G35" s="49"/>
      <c r="H35" s="49"/>
      <c r="I35" s="49"/>
      <c r="J35" s="49"/>
    </row>
    <row r="36" spans="1:10" ht="18" customHeight="1" x14ac:dyDescent="0.3">
      <c r="A36" s="6" t="s">
        <v>437</v>
      </c>
      <c r="B36" s="7" t="s">
        <v>474</v>
      </c>
      <c r="C36" s="8">
        <v>54500</v>
      </c>
      <c r="D36" s="8">
        <v>5450</v>
      </c>
      <c r="E36" s="50">
        <f t="shared" si="0"/>
        <v>59950</v>
      </c>
      <c r="F36" s="49"/>
      <c r="G36" s="49"/>
      <c r="H36" s="49"/>
      <c r="I36" s="49"/>
      <c r="J36" s="49"/>
    </row>
    <row r="37" spans="1:10" ht="18" customHeight="1" x14ac:dyDescent="0.3">
      <c r="A37" s="6" t="s">
        <v>440</v>
      </c>
      <c r="B37" s="7" t="s">
        <v>472</v>
      </c>
      <c r="C37" s="8">
        <v>110000</v>
      </c>
      <c r="D37" s="8">
        <v>11000</v>
      </c>
      <c r="E37" s="50">
        <f t="shared" si="0"/>
        <v>121000</v>
      </c>
      <c r="F37" s="49"/>
      <c r="G37" s="49"/>
      <c r="H37" s="49"/>
      <c r="I37" s="49"/>
      <c r="J37" s="49"/>
    </row>
    <row r="38" spans="1:10" ht="18" customHeight="1" thickBot="1" x14ac:dyDescent="0.35">
      <c r="A38" s="51" t="s">
        <v>402</v>
      </c>
      <c r="B38" s="52"/>
      <c r="C38" s="53">
        <f>SUM(C3:C37)</f>
        <v>609818975</v>
      </c>
      <c r="D38" s="53">
        <f t="shared" ref="D38:E38" si="5">SUM(D3:D37)</f>
        <v>60981854</v>
      </c>
      <c r="E38" s="54">
        <f t="shared" si="5"/>
        <v>670800829</v>
      </c>
      <c r="F38" s="49"/>
      <c r="G38" s="49"/>
      <c r="H38" s="49"/>
      <c r="I38" s="49"/>
      <c r="J38" s="49"/>
    </row>
    <row r="39" spans="1:10" ht="19.5" customHeight="1" x14ac:dyDescent="0.3">
      <c r="A39" s="5"/>
      <c r="B39" s="5"/>
      <c r="C39" s="49"/>
      <c r="D39" s="49"/>
      <c r="E39" s="49"/>
      <c r="F39" s="49"/>
      <c r="G39" s="49"/>
      <c r="H39" s="49"/>
      <c r="I39" s="49"/>
      <c r="J39" s="49"/>
    </row>
    <row r="40" spans="1:10" x14ac:dyDescent="0.3">
      <c r="A40" s="5"/>
      <c r="B40" s="5"/>
      <c r="C40" s="49"/>
      <c r="D40" s="49"/>
      <c r="E40" s="49"/>
      <c r="F40" s="49"/>
      <c r="G40" s="49"/>
      <c r="H40" s="49"/>
      <c r="I40" s="49"/>
      <c r="J40" s="49"/>
    </row>
    <row r="41" spans="1:10" x14ac:dyDescent="0.3">
      <c r="A41" s="5"/>
      <c r="B41" s="5"/>
      <c r="C41" s="49"/>
      <c r="D41" s="49"/>
      <c r="E41" s="49"/>
      <c r="F41" s="49"/>
      <c r="G41" s="49"/>
      <c r="H41" s="49"/>
      <c r="I41" s="49"/>
      <c r="J41" s="49"/>
    </row>
  </sheetData>
  <mergeCells count="6">
    <mergeCell ref="A1:E1"/>
    <mergeCell ref="F1:J1"/>
    <mergeCell ref="F10:J10"/>
    <mergeCell ref="F7:G7"/>
    <mergeCell ref="F21:G21"/>
    <mergeCell ref="A38:B38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"/>
  <sheetViews>
    <sheetView workbookViewId="0">
      <selection activeCell="C13" sqref="C13"/>
    </sheetView>
  </sheetViews>
  <sheetFormatPr defaultRowHeight="16.5" x14ac:dyDescent="0.3"/>
  <cols>
    <col min="1" max="1" width="3.75" customWidth="1"/>
    <col min="2" max="2" width="15.625" customWidth="1"/>
    <col min="3" max="5" width="20.25" customWidth="1"/>
  </cols>
  <sheetData>
    <row r="1" spans="2:5" ht="34.5" customHeight="1" thickBot="1" x14ac:dyDescent="0.35">
      <c r="B1" s="105" t="s">
        <v>598</v>
      </c>
      <c r="C1" s="105"/>
      <c r="D1" s="105"/>
      <c r="E1" s="105"/>
    </row>
    <row r="2" spans="2:5" ht="26.25" customHeight="1" x14ac:dyDescent="0.3">
      <c r="B2" s="95" t="s">
        <v>597</v>
      </c>
      <c r="C2" s="96" t="s">
        <v>499</v>
      </c>
      <c r="D2" s="96" t="s">
        <v>596</v>
      </c>
      <c r="E2" s="97" t="s">
        <v>402</v>
      </c>
    </row>
    <row r="3" spans="2:5" ht="26.25" customHeight="1" x14ac:dyDescent="0.3">
      <c r="B3" s="98" t="s">
        <v>501</v>
      </c>
      <c r="C3" s="99">
        <f>'2016.11 HC매출'!H36</f>
        <v>633817143</v>
      </c>
      <c r="D3" s="99">
        <f>'2016.11 HC매출'!I36</f>
        <v>63243369</v>
      </c>
      <c r="E3" s="100">
        <f>SUM(C3:D3)</f>
        <v>697060512</v>
      </c>
    </row>
    <row r="4" spans="2:5" ht="26.25" customHeight="1" x14ac:dyDescent="0.3">
      <c r="B4" s="98" t="s">
        <v>502</v>
      </c>
      <c r="C4" s="99">
        <f>'2016.11 HC매입'!H25</f>
        <v>612844253</v>
      </c>
      <c r="D4" s="99">
        <f>'2016.11 HC매입'!I25</f>
        <v>61149854</v>
      </c>
      <c r="E4" s="100">
        <f>SUM(C4:D4)</f>
        <v>673994107</v>
      </c>
    </row>
    <row r="5" spans="2:5" ht="26.25" customHeight="1" thickBot="1" x14ac:dyDescent="0.35">
      <c r="B5" s="101" t="s">
        <v>503</v>
      </c>
      <c r="C5" s="102">
        <f>C3-C4</f>
        <v>20972890</v>
      </c>
      <c r="D5" s="102">
        <f t="shared" ref="D5:E5" si="0">D3-D4</f>
        <v>2093515</v>
      </c>
      <c r="E5" s="103">
        <f t="shared" si="0"/>
        <v>23066405</v>
      </c>
    </row>
  </sheetData>
  <mergeCells count="1">
    <mergeCell ref="B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2016.11 향천매출</vt:lpstr>
      <vt:lpstr>2016.11 향천매입</vt:lpstr>
      <vt:lpstr>2016.11 향천</vt:lpstr>
      <vt:lpstr>2016.11 HC매출</vt:lpstr>
      <vt:lpstr>2016.11 HC매입</vt:lpstr>
      <vt:lpstr>2016.11 HC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2016-12-13T01:37:38Z</dcterms:created>
  <dcterms:modified xsi:type="dcterms:W3CDTF">2016-12-14T08:03:02Z</dcterms:modified>
</cp:coreProperties>
</file>