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이원영\매입매출현황표(향천,hc)\"/>
    </mc:Choice>
  </mc:AlternateContent>
  <bookViews>
    <workbookView xWindow="0" yWindow="0" windowWidth="288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1" i="1" l="1"/>
  <c r="B11" i="1"/>
  <c r="C38" i="1" l="1"/>
  <c r="B38" i="1"/>
  <c r="D35" i="1"/>
  <c r="D38" i="1" s="1"/>
  <c r="D36" i="1"/>
  <c r="D37" i="1"/>
  <c r="C34" i="1"/>
  <c r="C39" i="1" s="1"/>
  <c r="B34" i="1"/>
  <c r="D34" i="1" s="1"/>
  <c r="D39" i="1" s="1"/>
  <c r="D33" i="1"/>
  <c r="D32" i="1"/>
  <c r="D31" i="1"/>
  <c r="B39" i="1" l="1"/>
  <c r="H22" i="1"/>
  <c r="G22" i="1"/>
  <c r="D19" i="1" l="1"/>
  <c r="H25" i="1"/>
  <c r="G25" i="1"/>
  <c r="C24" i="1"/>
  <c r="B24" i="1"/>
  <c r="D23" i="1"/>
  <c r="D22" i="1"/>
  <c r="D21" i="1"/>
  <c r="C20" i="1"/>
  <c r="B20" i="1"/>
  <c r="B25" i="1" s="1"/>
  <c r="D18" i="1"/>
  <c r="D17" i="1"/>
  <c r="B12" i="1"/>
  <c r="D11" i="1"/>
  <c r="D10" i="1"/>
  <c r="D9" i="1"/>
  <c r="H8" i="1"/>
  <c r="G8" i="1"/>
  <c r="C8" i="1"/>
  <c r="B8" i="1"/>
  <c r="D7" i="1"/>
  <c r="D6" i="1"/>
  <c r="H5" i="1"/>
  <c r="G5" i="1"/>
  <c r="D5" i="1"/>
  <c r="D4" i="1"/>
  <c r="D3" i="1"/>
  <c r="C25" i="1" l="1"/>
  <c r="D12" i="1"/>
  <c r="C13" i="1"/>
  <c r="D24" i="1"/>
  <c r="B13" i="1"/>
  <c r="D8" i="1"/>
  <c r="D13" i="1" s="1"/>
  <c r="D20" i="1"/>
  <c r="D25" i="1" l="1"/>
</calcChain>
</file>

<file path=xl/sharedStrings.xml><?xml version="1.0" encoding="utf-8"?>
<sst xmlns="http://schemas.openxmlformats.org/spreadsheetml/2006/main" count="65" uniqueCount="45">
  <si>
    <t>2016년 2기 확정 부가세신고 예상현황</t>
    <phoneticPr fontId="3" type="noConversion"/>
  </si>
  <si>
    <t>향 천㈜</t>
    <phoneticPr fontId="3" type="noConversion"/>
  </si>
  <si>
    <t>공급가액</t>
    <phoneticPr fontId="3" type="noConversion"/>
  </si>
  <si>
    <t>부가세</t>
    <phoneticPr fontId="3" type="noConversion"/>
  </si>
  <si>
    <t>합계액</t>
    <phoneticPr fontId="3" type="noConversion"/>
  </si>
  <si>
    <t>12월</t>
    <phoneticPr fontId="3" type="noConversion"/>
  </si>
  <si>
    <t>10월 매출</t>
    <phoneticPr fontId="3" type="noConversion"/>
  </si>
  <si>
    <t>과세 매출</t>
    <phoneticPr fontId="3" type="noConversion"/>
  </si>
  <si>
    <t>11월 매출</t>
    <phoneticPr fontId="3" type="noConversion"/>
  </si>
  <si>
    <t>면세 매출</t>
    <phoneticPr fontId="3" type="noConversion"/>
  </si>
  <si>
    <t>11월 소매매출</t>
    <phoneticPr fontId="3" type="noConversion"/>
  </si>
  <si>
    <t>매출 합계</t>
    <phoneticPr fontId="3" type="noConversion"/>
  </si>
  <si>
    <t>12월 매출</t>
    <phoneticPr fontId="3" type="noConversion"/>
  </si>
  <si>
    <t>과세 매입</t>
    <phoneticPr fontId="3" type="noConversion"/>
  </si>
  <si>
    <t>12월 소매매출</t>
    <phoneticPr fontId="3" type="noConversion"/>
  </si>
  <si>
    <t>면세 매입</t>
    <phoneticPr fontId="3" type="noConversion"/>
  </si>
  <si>
    <t>매입 합계</t>
    <phoneticPr fontId="3" type="noConversion"/>
  </si>
  <si>
    <t>10월 매입</t>
    <phoneticPr fontId="3" type="noConversion"/>
  </si>
  <si>
    <t>11월 매입</t>
    <phoneticPr fontId="3" type="noConversion"/>
  </si>
  <si>
    <t>12월 매입</t>
    <phoneticPr fontId="3" type="noConversion"/>
  </si>
  <si>
    <t>차 이</t>
    <phoneticPr fontId="3" type="noConversion"/>
  </si>
  <si>
    <t xml:space="preserve">※ 2억 8천만원 추가 매입  하면 부가세 1천만원 이상 납부 </t>
    <phoneticPr fontId="3" type="noConversion"/>
  </si>
  <si>
    <t>HC인터내셔널</t>
    <phoneticPr fontId="3" type="noConversion"/>
  </si>
  <si>
    <t>12월</t>
    <phoneticPr fontId="3" type="noConversion"/>
  </si>
  <si>
    <t>온라인 과세매출</t>
    <phoneticPr fontId="3" type="noConversion"/>
  </si>
  <si>
    <t>온라인 면세매출</t>
    <phoneticPr fontId="3" type="noConversion"/>
  </si>
  <si>
    <t>오프라인 과세매출</t>
    <phoneticPr fontId="3" type="noConversion"/>
  </si>
  <si>
    <t>오프라인 면세매출</t>
    <phoneticPr fontId="3" type="noConversion"/>
  </si>
  <si>
    <t>차 이</t>
    <phoneticPr fontId="3" type="noConversion"/>
  </si>
  <si>
    <t>매입합계</t>
    <phoneticPr fontId="3" type="noConversion"/>
  </si>
  <si>
    <t>※ 2억원 추가 매출 하면 부가세 5백원 이상 납부</t>
    <phoneticPr fontId="3" type="noConversion"/>
  </si>
  <si>
    <t>소매매출(10월~12월)</t>
    <phoneticPr fontId="3" type="noConversion"/>
  </si>
  <si>
    <t>올마켓코리아</t>
    <phoneticPr fontId="3" type="noConversion"/>
  </si>
  <si>
    <t>공급가액</t>
    <phoneticPr fontId="3" type="noConversion"/>
  </si>
  <si>
    <t>부가세</t>
    <phoneticPr fontId="3" type="noConversion"/>
  </si>
  <si>
    <t>합계액</t>
    <phoneticPr fontId="3" type="noConversion"/>
  </si>
  <si>
    <t>10월 매출</t>
    <phoneticPr fontId="3" type="noConversion"/>
  </si>
  <si>
    <t>11월 매출</t>
    <phoneticPr fontId="3" type="noConversion"/>
  </si>
  <si>
    <t>12월 매출</t>
    <phoneticPr fontId="3" type="noConversion"/>
  </si>
  <si>
    <t>매출 합계</t>
    <phoneticPr fontId="3" type="noConversion"/>
  </si>
  <si>
    <t>10월 매입</t>
    <phoneticPr fontId="3" type="noConversion"/>
  </si>
  <si>
    <t>11월 매입</t>
    <phoneticPr fontId="3" type="noConversion"/>
  </si>
  <si>
    <t>12월 매입</t>
    <phoneticPr fontId="3" type="noConversion"/>
  </si>
  <si>
    <t>매입 합계</t>
    <phoneticPr fontId="3" type="noConversion"/>
  </si>
  <si>
    <t>차 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</si>
</sst>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41" fontId="4" fillId="0" borderId="3" xfId="1" applyFont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0" borderId="5" xfId="1" applyFont="1" applyBorder="1" applyAlignment="1">
      <alignment horizontal="center" vertical="center"/>
    </xf>
    <xf numFmtId="41" fontId="4" fillId="0" borderId="6" xfId="1" applyFont="1" applyBorder="1" applyAlignment="1">
      <alignment horizontal="center" vertical="center"/>
    </xf>
    <xf numFmtId="41" fontId="0" fillId="0" borderId="7" xfId="1" applyFont="1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41" fontId="4" fillId="0" borderId="12" xfId="1" applyFont="1" applyBorder="1" applyAlignment="1">
      <alignment horizontal="center" vertical="center"/>
    </xf>
    <xf numFmtId="41" fontId="4" fillId="0" borderId="13" xfId="1" applyFont="1" applyBorder="1" applyAlignment="1">
      <alignment horizontal="center" vertical="center"/>
    </xf>
    <xf numFmtId="41" fontId="4" fillId="0" borderId="14" xfId="1" applyFont="1" applyBorder="1" applyAlignment="1">
      <alignment horizontal="center"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4" fillId="0" borderId="7" xfId="1" applyFont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41" fontId="6" fillId="0" borderId="9" xfId="1" applyFont="1" applyBorder="1" applyAlignment="1">
      <alignment horizontal="center"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horizontal="center" vertical="center"/>
    </xf>
    <xf numFmtId="41" fontId="4" fillId="0" borderId="15" xfId="1" applyFont="1" applyBorder="1" applyAlignment="1">
      <alignment horizontal="center" vertical="center"/>
    </xf>
    <xf numFmtId="41" fontId="4" fillId="0" borderId="16" xfId="1" applyFont="1" applyBorder="1" applyAlignment="1">
      <alignment horizontal="center" vertical="center"/>
    </xf>
    <xf numFmtId="41" fontId="4" fillId="0" borderId="17" xfId="1" applyFont="1" applyBorder="1" applyAlignment="1">
      <alignment horizontal="center" vertical="center"/>
    </xf>
    <xf numFmtId="41" fontId="4" fillId="2" borderId="16" xfId="1" applyFont="1" applyFill="1" applyBorder="1" applyAlignment="1">
      <alignment horizontal="center" vertical="center"/>
    </xf>
    <xf numFmtId="41" fontId="2" fillId="0" borderId="0" xfId="1" applyFont="1" applyAlignment="1">
      <alignment horizontal="center" vertical="center"/>
    </xf>
    <xf numFmtId="41" fontId="4" fillId="0" borderId="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topLeftCell="A7" workbookViewId="0">
      <selection activeCell="G17" sqref="G17"/>
    </sheetView>
  </sheetViews>
  <sheetFormatPr defaultRowHeight="16.5"/>
  <cols>
    <col min="1" max="1" width="15.5" style="1" customWidth="1"/>
    <col min="2" max="4" width="20.875" style="1" customWidth="1"/>
    <col min="5" max="5" width="9" style="1"/>
    <col min="6" max="6" width="22" style="1" bestFit="1" customWidth="1"/>
    <col min="7" max="7" width="14.875" style="1" bestFit="1" customWidth="1"/>
    <col min="8" max="8" width="13.625" style="1" bestFit="1" customWidth="1"/>
    <col min="9" max="16384" width="9" style="1"/>
  </cols>
  <sheetData>
    <row r="1" spans="1:8" ht="39" customHeight="1" thickBot="1">
      <c r="A1" s="31" t="s">
        <v>0</v>
      </c>
      <c r="B1" s="31"/>
      <c r="C1" s="31"/>
      <c r="D1" s="31"/>
      <c r="E1" s="31"/>
      <c r="F1" s="31"/>
      <c r="G1" s="31"/>
      <c r="H1" s="31"/>
    </row>
    <row r="2" spans="1:8" ht="28.5" customHeight="1">
      <c r="A2" s="2" t="s">
        <v>1</v>
      </c>
      <c r="B2" s="3" t="s">
        <v>2</v>
      </c>
      <c r="C2" s="3" t="s">
        <v>3</v>
      </c>
      <c r="D2" s="4" t="s">
        <v>4</v>
      </c>
      <c r="F2" s="5" t="s">
        <v>5</v>
      </c>
      <c r="G2" s="6" t="s">
        <v>2</v>
      </c>
      <c r="H2" s="7" t="s">
        <v>3</v>
      </c>
    </row>
    <row r="3" spans="1:8" ht="28.5" customHeight="1">
      <c r="A3" s="8" t="s">
        <v>6</v>
      </c>
      <c r="B3" s="9">
        <v>852081875</v>
      </c>
      <c r="C3" s="9">
        <v>83028127</v>
      </c>
      <c r="D3" s="10">
        <f>SUM(B3:C3)</f>
        <v>935110002</v>
      </c>
      <c r="F3" s="11" t="s">
        <v>7</v>
      </c>
      <c r="G3" s="12">
        <v>899557760</v>
      </c>
      <c r="H3" s="13">
        <v>89955776</v>
      </c>
    </row>
    <row r="4" spans="1:8" ht="28.5" customHeight="1">
      <c r="A4" s="8" t="s">
        <v>8</v>
      </c>
      <c r="B4" s="9">
        <v>912242242</v>
      </c>
      <c r="C4" s="9">
        <v>86880702</v>
      </c>
      <c r="D4" s="10">
        <f>SUM(B4:C4)</f>
        <v>999122944</v>
      </c>
      <c r="F4" s="11" t="s">
        <v>9</v>
      </c>
      <c r="G4" s="12">
        <v>80367513</v>
      </c>
      <c r="H4" s="13">
        <v>0</v>
      </c>
    </row>
    <row r="5" spans="1:8" ht="28.5" customHeight="1" thickBot="1">
      <c r="A5" s="8" t="s">
        <v>10</v>
      </c>
      <c r="B5" s="9">
        <v>33358931</v>
      </c>
      <c r="C5" s="9">
        <v>3172499</v>
      </c>
      <c r="D5" s="10">
        <f t="shared" ref="D5:D6" si="0">SUM(B5:C5)</f>
        <v>36531430</v>
      </c>
      <c r="F5" s="14" t="s">
        <v>11</v>
      </c>
      <c r="G5" s="15">
        <f>SUM(G3:G4)</f>
        <v>979925273</v>
      </c>
      <c r="H5" s="16">
        <f>SUM(H3:H4)</f>
        <v>89955776</v>
      </c>
    </row>
    <row r="6" spans="1:8" ht="28.5" customHeight="1">
      <c r="A6" s="8" t="s">
        <v>12</v>
      </c>
      <c r="B6" s="17">
        <v>941732737</v>
      </c>
      <c r="C6" s="17">
        <v>86294552</v>
      </c>
      <c r="D6" s="18">
        <f t="shared" si="0"/>
        <v>1028027289</v>
      </c>
      <c r="F6" s="19" t="s">
        <v>13</v>
      </c>
      <c r="G6" s="20">
        <v>619823649</v>
      </c>
      <c r="H6" s="21">
        <v>61982364</v>
      </c>
    </row>
    <row r="7" spans="1:8" ht="28.5" customHeight="1">
      <c r="A7" s="8" t="s">
        <v>14</v>
      </c>
      <c r="B7" s="17">
        <v>38192536</v>
      </c>
      <c r="C7" s="17">
        <v>3661304</v>
      </c>
      <c r="D7" s="18">
        <f>SUM(B7:C7)</f>
        <v>41853840</v>
      </c>
      <c r="F7" s="11" t="s">
        <v>15</v>
      </c>
      <c r="G7" s="12">
        <v>72790813</v>
      </c>
      <c r="H7" s="13">
        <v>0</v>
      </c>
    </row>
    <row r="8" spans="1:8" ht="28.5" customHeight="1" thickBot="1">
      <c r="A8" s="22" t="s">
        <v>11</v>
      </c>
      <c r="B8" s="23">
        <f>SUM(B3:B7)</f>
        <v>2777608321</v>
      </c>
      <c r="C8" s="23">
        <f>SUM(C3:C7)</f>
        <v>263037184</v>
      </c>
      <c r="D8" s="24">
        <f>SUM(D3:D7)</f>
        <v>3040645505</v>
      </c>
      <c r="F8" s="14" t="s">
        <v>16</v>
      </c>
      <c r="G8" s="15">
        <f>SUM(G6:G7)</f>
        <v>692614462</v>
      </c>
      <c r="H8" s="16">
        <f>SUM(H6:H7)</f>
        <v>61982364</v>
      </c>
    </row>
    <row r="9" spans="1:8" ht="28.5" customHeight="1">
      <c r="A9" s="8" t="s">
        <v>17</v>
      </c>
      <c r="B9" s="17">
        <v>1014571610</v>
      </c>
      <c r="C9" s="17">
        <v>97195952</v>
      </c>
      <c r="D9" s="18">
        <f>SUM(B9:C9)</f>
        <v>1111767562</v>
      </c>
      <c r="F9" s="12"/>
      <c r="G9" s="12"/>
      <c r="H9" s="12"/>
    </row>
    <row r="10" spans="1:8" ht="28.5" customHeight="1">
      <c r="A10" s="8" t="s">
        <v>18</v>
      </c>
      <c r="B10" s="17">
        <v>741646742</v>
      </c>
      <c r="C10" s="17">
        <v>68292194</v>
      </c>
      <c r="D10" s="18">
        <f>SUM(B10:C10)</f>
        <v>809938936</v>
      </c>
      <c r="F10" s="12"/>
      <c r="G10" s="12"/>
      <c r="H10" s="12"/>
    </row>
    <row r="11" spans="1:8" ht="28.5" customHeight="1">
      <c r="A11" s="8" t="s">
        <v>19</v>
      </c>
      <c r="B11" s="17">
        <f>692614462+45454545</f>
        <v>738069007</v>
      </c>
      <c r="C11" s="17">
        <f>61982364+4545455</f>
        <v>66527819</v>
      </c>
      <c r="D11" s="18">
        <f>SUM(B11:C11)</f>
        <v>804596826</v>
      </c>
      <c r="F11" s="12"/>
      <c r="G11" s="12"/>
      <c r="H11" s="12"/>
    </row>
    <row r="12" spans="1:8" ht="28.5" customHeight="1">
      <c r="A12" s="22" t="s">
        <v>16</v>
      </c>
      <c r="B12" s="25">
        <f>SUM(B9:B11)</f>
        <v>2494287359</v>
      </c>
      <c r="C12" s="25">
        <f>SUM(C9:C11)</f>
        <v>232015965</v>
      </c>
      <c r="D12" s="26">
        <f>SUM(D9:D11)</f>
        <v>2726303324</v>
      </c>
      <c r="F12" s="12"/>
      <c r="G12" s="12"/>
      <c r="H12" s="12"/>
    </row>
    <row r="13" spans="1:8" ht="28.5" customHeight="1" thickBot="1">
      <c r="A13" s="27" t="s">
        <v>20</v>
      </c>
      <c r="B13" s="28">
        <f>B8-B12</f>
        <v>283320962</v>
      </c>
      <c r="C13" s="30">
        <f t="shared" ref="C13:D13" si="1">C8-C12</f>
        <v>31021219</v>
      </c>
      <c r="D13" s="29">
        <f t="shared" si="1"/>
        <v>314342181</v>
      </c>
    </row>
    <row r="14" spans="1:8" ht="28.5" customHeight="1">
      <c r="A14" s="32" t="s">
        <v>21</v>
      </c>
      <c r="B14" s="32"/>
      <c r="C14" s="32"/>
      <c r="D14" s="32"/>
    </row>
    <row r="15" spans="1:8" ht="28.5" customHeight="1" thickBot="1"/>
    <row r="16" spans="1:8" ht="28.5" customHeight="1">
      <c r="A16" s="2" t="s">
        <v>22</v>
      </c>
      <c r="B16" s="3" t="s">
        <v>2</v>
      </c>
      <c r="C16" s="3" t="s">
        <v>3</v>
      </c>
      <c r="D16" s="4" t="s">
        <v>4</v>
      </c>
      <c r="F16" s="5" t="s">
        <v>23</v>
      </c>
      <c r="G16" s="6" t="s">
        <v>2</v>
      </c>
      <c r="H16" s="7" t="s">
        <v>3</v>
      </c>
    </row>
    <row r="17" spans="1:8" ht="28.5" customHeight="1">
      <c r="A17" s="8" t="s">
        <v>6</v>
      </c>
      <c r="B17" s="9">
        <v>377756649</v>
      </c>
      <c r="C17" s="9">
        <v>37707614</v>
      </c>
      <c r="D17" s="10">
        <f>SUM(B17:C17)</f>
        <v>415464263</v>
      </c>
      <c r="F17" s="11" t="s">
        <v>24</v>
      </c>
      <c r="G17" s="12">
        <v>194862206</v>
      </c>
      <c r="H17" s="13">
        <v>19486217</v>
      </c>
    </row>
    <row r="18" spans="1:8" ht="28.5" customHeight="1">
      <c r="A18" s="8" t="s">
        <v>8</v>
      </c>
      <c r="B18" s="9">
        <v>626149144</v>
      </c>
      <c r="C18" s="9">
        <v>62476568</v>
      </c>
      <c r="D18" s="10">
        <f>SUM(B18:C18)</f>
        <v>688625712</v>
      </c>
      <c r="F18" s="11" t="s">
        <v>25</v>
      </c>
      <c r="G18" s="12">
        <v>1424154</v>
      </c>
      <c r="H18" s="13">
        <v>0</v>
      </c>
    </row>
    <row r="19" spans="1:8" ht="28.5" customHeight="1">
      <c r="A19" s="8" t="s">
        <v>12</v>
      </c>
      <c r="B19" s="17">
        <v>616447928</v>
      </c>
      <c r="C19" s="9">
        <v>61488531</v>
      </c>
      <c r="D19" s="10">
        <f>SUM(B19:C19)</f>
        <v>677936459</v>
      </c>
      <c r="F19" s="11" t="s">
        <v>26</v>
      </c>
      <c r="G19" s="12">
        <v>419747191</v>
      </c>
      <c r="H19" s="13">
        <v>41974737</v>
      </c>
    </row>
    <row r="20" spans="1:8" ht="28.5" customHeight="1">
      <c r="A20" s="22" t="s">
        <v>11</v>
      </c>
      <c r="B20" s="25">
        <f>SUM(B17:B19)</f>
        <v>1620353721</v>
      </c>
      <c r="C20" s="25">
        <f t="shared" ref="C20:D20" si="2">SUM(C17:C19)</f>
        <v>161672713</v>
      </c>
      <c r="D20" s="26">
        <f t="shared" si="2"/>
        <v>1782026434</v>
      </c>
      <c r="F20" s="11" t="s">
        <v>27</v>
      </c>
      <c r="G20" s="12">
        <v>136420</v>
      </c>
      <c r="H20" s="13">
        <v>0</v>
      </c>
    </row>
    <row r="21" spans="1:8" ht="28.5" customHeight="1">
      <c r="A21" s="8" t="s">
        <v>17</v>
      </c>
      <c r="B21" s="9">
        <v>596725709</v>
      </c>
      <c r="C21" s="9">
        <v>59644363</v>
      </c>
      <c r="D21" s="10">
        <f>SUM(B21:C21)</f>
        <v>656370072</v>
      </c>
      <c r="F21" s="11" t="s">
        <v>31</v>
      </c>
      <c r="G21" s="12">
        <v>277957</v>
      </c>
      <c r="H21" s="13">
        <v>27577</v>
      </c>
    </row>
    <row r="22" spans="1:8" ht="28.5" customHeight="1" thickBot="1">
      <c r="A22" s="8" t="s">
        <v>18</v>
      </c>
      <c r="B22" s="9">
        <v>612844253</v>
      </c>
      <c r="C22" s="9">
        <v>61149854</v>
      </c>
      <c r="D22" s="10">
        <f>SUM(B22:C22)</f>
        <v>673994107</v>
      </c>
      <c r="F22" s="14" t="s">
        <v>11</v>
      </c>
      <c r="G22" s="15">
        <f>SUM(G17:G21)</f>
        <v>616447928</v>
      </c>
      <c r="H22" s="16">
        <f>SUM(H17:H21)</f>
        <v>61488531</v>
      </c>
    </row>
    <row r="23" spans="1:8" ht="28.5" customHeight="1">
      <c r="A23" s="8" t="s">
        <v>19</v>
      </c>
      <c r="B23" s="9">
        <v>400001027</v>
      </c>
      <c r="C23" s="9">
        <v>39557191</v>
      </c>
      <c r="D23" s="10">
        <f>SUM(B23:C23)</f>
        <v>439558218</v>
      </c>
      <c r="F23" s="19" t="s">
        <v>13</v>
      </c>
      <c r="G23" s="20">
        <v>395572445</v>
      </c>
      <c r="H23" s="21">
        <v>39557191</v>
      </c>
    </row>
    <row r="24" spans="1:8" ht="28.5" customHeight="1">
      <c r="A24" s="22" t="s">
        <v>16</v>
      </c>
      <c r="B24" s="25">
        <f>SUM(B21:B23)</f>
        <v>1609570989</v>
      </c>
      <c r="C24" s="25">
        <f>SUM(C21:C23)</f>
        <v>160351408</v>
      </c>
      <c r="D24" s="26">
        <f t="shared" ref="D24" si="3">SUM(D21:D23)</f>
        <v>1769922397</v>
      </c>
      <c r="F24" s="11" t="s">
        <v>15</v>
      </c>
      <c r="G24" s="12">
        <v>4428582</v>
      </c>
      <c r="H24" s="13">
        <v>0</v>
      </c>
    </row>
    <row r="25" spans="1:8" ht="28.5" customHeight="1" thickBot="1">
      <c r="A25" s="27" t="s">
        <v>28</v>
      </c>
      <c r="B25" s="28">
        <f>B20-B24</f>
        <v>10782732</v>
      </c>
      <c r="C25" s="30">
        <f>C20-C24</f>
        <v>1321305</v>
      </c>
      <c r="D25" s="29">
        <f t="shared" ref="D25" si="4">D20-D24</f>
        <v>12104037</v>
      </c>
      <c r="F25" s="14" t="s">
        <v>29</v>
      </c>
      <c r="G25" s="15">
        <f>SUM(G23:G24)</f>
        <v>400001027</v>
      </c>
      <c r="H25" s="16">
        <f>SUM(H23:H24)</f>
        <v>39557191</v>
      </c>
    </row>
    <row r="26" spans="1:8" ht="28.5" customHeight="1">
      <c r="A26" s="32" t="s">
        <v>30</v>
      </c>
      <c r="B26" s="32"/>
      <c r="C26" s="32"/>
      <c r="D26" s="32"/>
    </row>
    <row r="27" spans="1:8" ht="28.5" customHeight="1"/>
    <row r="28" spans="1:8" ht="28.5" customHeight="1"/>
    <row r="29" spans="1:8" ht="28.5" customHeight="1" thickBot="1"/>
    <row r="30" spans="1:8" ht="28.5" customHeight="1">
      <c r="A30" s="2" t="s">
        <v>32</v>
      </c>
      <c r="B30" s="3" t="s">
        <v>33</v>
      </c>
      <c r="C30" s="3" t="s">
        <v>34</v>
      </c>
      <c r="D30" s="4" t="s">
        <v>35</v>
      </c>
    </row>
    <row r="31" spans="1:8" ht="28.5" customHeight="1">
      <c r="A31" s="8" t="s">
        <v>36</v>
      </c>
      <c r="B31" s="9">
        <v>1016629444</v>
      </c>
      <c r="C31" s="9">
        <v>101662937</v>
      </c>
      <c r="D31" s="10">
        <f>B31+C31</f>
        <v>1118292381</v>
      </c>
    </row>
    <row r="32" spans="1:8" ht="28.5" customHeight="1">
      <c r="A32" s="8" t="s">
        <v>37</v>
      </c>
      <c r="B32" s="9">
        <v>1064951820</v>
      </c>
      <c r="C32" s="9">
        <v>101683654</v>
      </c>
      <c r="D32" s="10">
        <f>B32+C32</f>
        <v>1166635474</v>
      </c>
    </row>
    <row r="33" spans="1:4" ht="28.5" customHeight="1">
      <c r="A33" s="8" t="s">
        <v>38</v>
      </c>
      <c r="B33" s="9">
        <v>1004454915</v>
      </c>
      <c r="C33" s="9">
        <v>95013872</v>
      </c>
      <c r="D33" s="10">
        <f>B33+C33</f>
        <v>1099468787</v>
      </c>
    </row>
    <row r="34" spans="1:4" ht="28.5" customHeight="1">
      <c r="A34" s="22" t="s">
        <v>39</v>
      </c>
      <c r="B34" s="25">
        <f>SUM(B31:B33)</f>
        <v>3086036179</v>
      </c>
      <c r="C34" s="25">
        <f>SUM(C31:C33)</f>
        <v>298360463</v>
      </c>
      <c r="D34" s="26">
        <f>B34+C34</f>
        <v>3384396642</v>
      </c>
    </row>
    <row r="35" spans="1:4" ht="28.5" customHeight="1">
      <c r="A35" s="8" t="s">
        <v>40</v>
      </c>
      <c r="B35" s="9">
        <v>1147349007</v>
      </c>
      <c r="C35" s="9">
        <v>100799319</v>
      </c>
      <c r="D35" s="10">
        <f t="shared" ref="D35:D37" si="5">B35+C35</f>
        <v>1248148326</v>
      </c>
    </row>
    <row r="36" spans="1:4" ht="28.5" customHeight="1">
      <c r="A36" s="8" t="s">
        <v>41</v>
      </c>
      <c r="B36" s="9">
        <v>1003701798</v>
      </c>
      <c r="C36" s="9">
        <v>100255288</v>
      </c>
      <c r="D36" s="10">
        <f t="shared" si="5"/>
        <v>1103957086</v>
      </c>
    </row>
    <row r="37" spans="1:4" ht="28.5" customHeight="1">
      <c r="A37" s="8" t="s">
        <v>42</v>
      </c>
      <c r="B37" s="9">
        <v>1040172363</v>
      </c>
      <c r="C37" s="9">
        <v>102827452</v>
      </c>
      <c r="D37" s="10">
        <f t="shared" si="5"/>
        <v>1142999815</v>
      </c>
    </row>
    <row r="38" spans="1:4" ht="28.5" customHeight="1">
      <c r="A38" s="22" t="s">
        <v>43</v>
      </c>
      <c r="B38" s="25">
        <f>SUM(B35:B37)</f>
        <v>3191223168</v>
      </c>
      <c r="C38" s="25">
        <f t="shared" ref="C38:D38" si="6">SUM(C35:C37)</f>
        <v>303882059</v>
      </c>
      <c r="D38" s="26">
        <f t="shared" si="6"/>
        <v>3495105227</v>
      </c>
    </row>
    <row r="39" spans="1:4" ht="28.5" customHeight="1" thickBot="1">
      <c r="A39" s="27" t="s">
        <v>44</v>
      </c>
      <c r="B39" s="28">
        <f>B34-B38</f>
        <v>-105186989</v>
      </c>
      <c r="C39" s="30">
        <f t="shared" ref="C39:D39" si="7">C34-C38</f>
        <v>-5521596</v>
      </c>
      <c r="D39" s="29">
        <f t="shared" si="7"/>
        <v>-110708585</v>
      </c>
    </row>
  </sheetData>
  <mergeCells count="3">
    <mergeCell ref="A1:H1"/>
    <mergeCell ref="A14:D14"/>
    <mergeCell ref="A26:D26"/>
  </mergeCells>
  <phoneticPr fontId="3" type="noConversion"/>
  <pageMargins left="0.7" right="0.7" top="0.75" bottom="0.75" header="0.3" footer="0.3"/>
  <pageSetup paperSize="9" scale="5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2017-01-06T08:21:00Z</cp:lastPrinted>
  <dcterms:created xsi:type="dcterms:W3CDTF">2017-01-06T01:26:12Z</dcterms:created>
  <dcterms:modified xsi:type="dcterms:W3CDTF">2017-01-23T09:18:52Z</dcterms:modified>
</cp:coreProperties>
</file>