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645"/>
  </bookViews>
  <sheets>
    <sheet name="설제수용품 최종본 (2)" sheetId="4" r:id="rId1"/>
  </sheets>
  <definedNames>
    <definedName name="_xlnm.Print_Area" localSheetId="0">'설제수용품 최종본 (2)'!$A$1:$K$22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/>
  <c r="K5"/>
  <c r="J22"/>
  <c r="K6"/>
  <c r="K7"/>
  <c r="K9"/>
  <c r="K10"/>
  <c r="K11"/>
  <c r="K12"/>
  <c r="K13"/>
  <c r="K14"/>
  <c r="K15"/>
  <c r="K16"/>
  <c r="K17"/>
  <c r="K18"/>
  <c r="K19"/>
  <c r="K20"/>
  <c r="K21"/>
  <c r="H6"/>
  <c r="H7"/>
  <c r="H8"/>
  <c r="H9"/>
  <c r="H10"/>
  <c r="H11"/>
  <c r="H12"/>
  <c r="H13"/>
  <c r="H14"/>
  <c r="H15"/>
  <c r="H16"/>
  <c r="H17"/>
  <c r="H18"/>
  <c r="H19"/>
  <c r="H20"/>
  <c r="H21"/>
  <c r="H5"/>
  <c r="K22" l="1"/>
  <c r="F5"/>
  <c r="G5" s="1"/>
  <c r="I5" s="1"/>
  <c r="F21"/>
  <c r="G21" s="1"/>
  <c r="I21" s="1"/>
  <c r="F20"/>
  <c r="G20" s="1"/>
  <c r="I20" s="1"/>
  <c r="F19"/>
  <c r="G19" s="1"/>
  <c r="I19" s="1"/>
  <c r="F18"/>
  <c r="G18" s="1"/>
  <c r="I18" s="1"/>
  <c r="F17"/>
  <c r="G17" s="1"/>
  <c r="I17" s="1"/>
  <c r="F16"/>
  <c r="G16" s="1"/>
  <c r="I16" s="1"/>
  <c r="F15"/>
  <c r="G15" s="1"/>
  <c r="I15" s="1"/>
  <c r="F13"/>
  <c r="G13" s="1"/>
  <c r="I13" s="1"/>
  <c r="F12"/>
  <c r="G12" s="1"/>
  <c r="I12" s="1"/>
  <c r="F11"/>
  <c r="G11" s="1"/>
  <c r="I11" s="1"/>
  <c r="F10"/>
  <c r="G10" s="1"/>
  <c r="I10" s="1"/>
  <c r="F9"/>
  <c r="G9" s="1"/>
  <c r="I9" s="1"/>
  <c r="F6"/>
  <c r="G6" s="1"/>
  <c r="I6" s="1"/>
  <c r="F14"/>
  <c r="G14" s="1"/>
  <c r="I14" s="1"/>
  <c r="F8"/>
  <c r="G8" s="1"/>
  <c r="I8" s="1"/>
  <c r="F7"/>
  <c r="G7" s="1"/>
  <c r="I7" s="1"/>
</calcChain>
</file>

<file path=xl/sharedStrings.xml><?xml version="1.0" encoding="utf-8"?>
<sst xmlns="http://schemas.openxmlformats.org/spreadsheetml/2006/main" count="33" uniqueCount="33">
  <si>
    <t>code</t>
    <phoneticPr fontId="1" type="noConversion"/>
  </si>
  <si>
    <r>
      <rPr>
        <sz val="9"/>
        <rFont val="굴림체"/>
        <family val="3"/>
        <charset val="129"/>
      </rPr>
      <t>동그랑땡</t>
    </r>
    <r>
      <rPr>
        <sz val="9"/>
        <rFont val="Arial"/>
        <family val="2"/>
      </rPr>
      <t xml:space="preserve"> 850G</t>
    </r>
  </si>
  <si>
    <r>
      <rPr>
        <sz val="9"/>
        <color theme="1"/>
        <rFont val="굴림체"/>
        <family val="3"/>
        <charset val="129"/>
      </rPr>
      <t>구분</t>
    </r>
    <phoneticPr fontId="1" type="noConversion"/>
  </si>
  <si>
    <r>
      <rPr>
        <sz val="9"/>
        <color theme="1"/>
        <rFont val="굴림체"/>
        <family val="3"/>
        <charset val="129"/>
      </rPr>
      <t>제품명</t>
    </r>
    <phoneticPr fontId="1" type="noConversion"/>
  </si>
  <si>
    <r>
      <rPr>
        <sz val="9"/>
        <color theme="1"/>
        <rFont val="굴림체"/>
        <family val="3"/>
        <charset val="129"/>
      </rPr>
      <t>입수</t>
    </r>
    <phoneticPr fontId="1" type="noConversion"/>
  </si>
  <si>
    <r>
      <rPr>
        <sz val="9"/>
        <color theme="1"/>
        <rFont val="굴림체"/>
        <family val="3"/>
        <charset val="129"/>
      </rPr>
      <t>대리점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굴림체"/>
        <family val="3"/>
        <charset val="129"/>
      </rPr>
      <t>운영가</t>
    </r>
    <phoneticPr fontId="1" type="noConversion"/>
  </si>
  <si>
    <r>
      <rPr>
        <sz val="9"/>
        <color theme="1"/>
        <rFont val="굴림체"/>
        <family val="3"/>
        <charset val="129"/>
      </rPr>
      <t>별도</t>
    </r>
    <phoneticPr fontId="1" type="noConversion"/>
  </si>
  <si>
    <r>
      <rPr>
        <sz val="9"/>
        <color theme="1"/>
        <rFont val="굴림체"/>
        <family val="3"/>
        <charset val="129"/>
      </rPr>
      <t>포함</t>
    </r>
    <phoneticPr fontId="1" type="noConversion"/>
  </si>
  <si>
    <r>
      <rPr>
        <sz val="9"/>
        <color theme="1"/>
        <rFont val="굴림체"/>
        <family val="3"/>
        <charset val="129"/>
      </rPr>
      <t>물량할증</t>
    </r>
    <r>
      <rPr>
        <sz val="9"/>
        <color theme="1"/>
        <rFont val="Arial"/>
        <family val="2"/>
      </rPr>
      <t>(30%</t>
    </r>
    <r>
      <rPr>
        <sz val="9"/>
        <color theme="1"/>
        <rFont val="굴림체"/>
        <family val="3"/>
        <charset val="129"/>
      </rPr>
      <t>적용금액</t>
    </r>
    <r>
      <rPr>
        <sz val="9"/>
        <color theme="1"/>
        <rFont val="Arial"/>
        <family val="2"/>
      </rPr>
      <t>)</t>
    </r>
    <phoneticPr fontId="1" type="noConversion"/>
  </si>
  <si>
    <t>장려금정책(11%)</t>
    <phoneticPr fontId="1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</si>
  <si>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개성왕만두</t>
    </r>
    <r>
      <rPr>
        <sz val="9"/>
        <rFont val="Arial"/>
        <family val="2"/>
      </rPr>
      <t xml:space="preserve"> 1.82kg</t>
    </r>
    <phoneticPr fontId="1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</si>
  <si>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개성왕만두</t>
    </r>
    <r>
      <rPr>
        <sz val="9"/>
        <rFont val="Arial"/>
        <family val="2"/>
      </rPr>
      <t xml:space="preserve"> 1.2kg</t>
    </r>
    <phoneticPr fontId="1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</si>
  <si>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개성김치왕만두</t>
    </r>
    <r>
      <rPr>
        <sz val="9"/>
        <rFont val="Arial"/>
        <family val="2"/>
      </rPr>
      <t xml:space="preserve"> 1.82kg </t>
    </r>
    <r>
      <rPr>
        <sz val="9"/>
        <rFont val="굴림체"/>
        <family val="3"/>
        <charset val="129"/>
      </rPr>
      <t>지퍼백</t>
    </r>
    <phoneticPr fontId="1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</si>
  <si>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개성왕만두</t>
    </r>
    <r>
      <rPr>
        <sz val="9"/>
        <rFont val="Arial"/>
        <family val="2"/>
      </rPr>
      <t xml:space="preserve"> 630g+350g</t>
    </r>
    <phoneticPr fontId="1" type="noConversion"/>
  </si>
  <si>
    <r>
      <rPr>
        <sz val="9"/>
        <rFont val="돋움"/>
        <family val="3"/>
        <charset val="129"/>
      </rPr>
      <t>개성왕교자만두</t>
    </r>
    <r>
      <rPr>
        <sz val="9"/>
        <rFont val="Arial"/>
        <family val="2"/>
      </rPr>
      <t xml:space="preserve"> 494g*2</t>
    </r>
    <phoneticPr fontId="1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</si>
  <si>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개성왕새우만두</t>
    </r>
    <r>
      <rPr>
        <sz val="9"/>
        <rFont val="Arial"/>
        <family val="2"/>
      </rPr>
      <t xml:space="preserve"> 315g*2</t>
    </r>
    <phoneticPr fontId="1" type="noConversion"/>
  </si>
  <si>
    <r>
      <rPr>
        <sz val="9"/>
        <rFont val="돋움"/>
        <family val="3"/>
        <charset val="129"/>
      </rPr>
      <t>개성왕교자만두</t>
    </r>
    <r>
      <rPr>
        <sz val="9"/>
        <rFont val="Arial"/>
        <family val="2"/>
      </rPr>
      <t xml:space="preserve"> 418g*2</t>
    </r>
    <phoneticPr fontId="1" type="noConversion"/>
  </si>
  <si>
    <r>
      <rPr>
        <sz val="9"/>
        <rFont val="돋움"/>
        <family val="3"/>
        <charset val="129"/>
      </rPr>
      <t>개성군만두잡채</t>
    </r>
    <r>
      <rPr>
        <sz val="9"/>
        <rFont val="Arial"/>
        <family val="2"/>
      </rPr>
      <t xml:space="preserve"> 600g+300g</t>
    </r>
    <phoneticPr fontId="1" type="noConversion"/>
  </si>
  <si>
    <r>
      <rPr>
        <sz val="9"/>
        <rFont val="돋움"/>
        <family val="3"/>
        <charset val="129"/>
      </rPr>
      <t>동그랑땡</t>
    </r>
    <r>
      <rPr>
        <sz val="9"/>
        <rFont val="Arial"/>
        <family val="2"/>
      </rPr>
      <t xml:space="preserve"> 500g*2</t>
    </r>
    <phoneticPr fontId="1" type="noConversion"/>
  </si>
  <si>
    <r>
      <rPr>
        <sz val="9"/>
        <rFont val="돋움"/>
        <family val="3"/>
        <charset val="129"/>
      </rPr>
      <t>동원너비아니</t>
    </r>
    <r>
      <rPr>
        <sz val="9"/>
        <rFont val="Arial"/>
        <family val="2"/>
      </rPr>
      <t xml:space="preserve"> 300g*2</t>
    </r>
    <phoneticPr fontId="1" type="noConversion"/>
  </si>
  <si>
    <r>
      <rPr>
        <sz val="9"/>
        <rFont val="돋움"/>
        <family val="3"/>
        <charset val="129"/>
      </rPr>
      <t>동원한입떡갈비</t>
    </r>
    <r>
      <rPr>
        <sz val="9"/>
        <rFont val="Arial"/>
        <family val="2"/>
      </rPr>
      <t xml:space="preserve"> 500g</t>
    </r>
    <phoneticPr fontId="1" type="noConversion"/>
  </si>
  <si>
    <r>
      <rPr>
        <sz val="9"/>
        <rFont val="돋움"/>
        <family val="3"/>
        <charset val="129"/>
      </rPr>
      <t>동원해물모듬완자</t>
    </r>
    <r>
      <rPr>
        <sz val="9"/>
        <rFont val="Arial"/>
        <family val="2"/>
      </rPr>
      <t xml:space="preserve"> 700g+150g</t>
    </r>
    <phoneticPr fontId="1" type="noConversion"/>
  </si>
  <si>
    <r>
      <rPr>
        <sz val="9"/>
        <rFont val="돋움"/>
        <family val="3"/>
        <charset val="129"/>
      </rPr>
      <t>동원해물버섯완자</t>
    </r>
    <r>
      <rPr>
        <sz val="9"/>
        <rFont val="Arial"/>
        <family val="2"/>
      </rPr>
      <t xml:space="preserve"> 425g*2</t>
    </r>
    <phoneticPr fontId="1" type="noConversion"/>
  </si>
  <si>
    <r>
      <rPr>
        <sz val="9"/>
        <rFont val="돋움"/>
        <family val="3"/>
        <charset val="129"/>
      </rPr>
      <t>동원해물버섯완자</t>
    </r>
    <r>
      <rPr>
        <sz val="9"/>
        <rFont val="Arial"/>
        <family val="2"/>
      </rPr>
      <t xml:space="preserve"> 700g</t>
    </r>
    <phoneticPr fontId="1" type="noConversion"/>
  </si>
  <si>
    <r>
      <rPr>
        <sz val="9"/>
        <rFont val="돋움"/>
        <family val="3"/>
        <charset val="129"/>
      </rPr>
      <t>동원왕만두</t>
    </r>
    <r>
      <rPr>
        <sz val="9"/>
        <rFont val="Arial"/>
        <family val="2"/>
      </rPr>
      <t>2.1kg</t>
    </r>
    <phoneticPr fontId="1" type="noConversion"/>
  </si>
  <si>
    <t>동원해물모듬완자700g</t>
    <phoneticPr fontId="1" type="noConversion"/>
  </si>
  <si>
    <r>
      <rPr>
        <sz val="9"/>
        <color theme="1"/>
        <rFont val="굴림체"/>
        <family val="3"/>
        <charset val="129"/>
      </rPr>
      <t>덤</t>
    </r>
    <r>
      <rPr>
        <sz val="9"/>
        <color theme="1"/>
        <rFont val="Arial"/>
        <family val="2"/>
      </rPr>
      <t>-</t>
    </r>
    <r>
      <rPr>
        <sz val="9"/>
        <color theme="1"/>
        <rFont val="굴림체"/>
        <family val="3"/>
        <charset val="129"/>
      </rPr>
      <t>운영기준</t>
    </r>
    <r>
      <rPr>
        <sz val="9"/>
        <color theme="1"/>
        <rFont val="Arial"/>
        <family val="2"/>
      </rPr>
      <t>(30%)</t>
    </r>
    <phoneticPr fontId="1" type="noConversion"/>
  </si>
  <si>
    <t>최종매입가</t>
    <phoneticPr fontId="1" type="noConversion"/>
  </si>
  <si>
    <t>냉 동제 품</t>
    <phoneticPr fontId="1" type="noConversion"/>
  </si>
  <si>
    <t>금액</t>
    <phoneticPr fontId="1" type="noConversion"/>
  </si>
  <si>
    <t>수량(BOX)</t>
    <phoneticPr fontId="1" type="noConversion"/>
  </si>
  <si>
    <r>
      <rPr>
        <b/>
        <sz val="9"/>
        <color theme="1"/>
        <rFont val="굴림체"/>
        <family val="3"/>
        <charset val="129"/>
      </rPr>
      <t>총계</t>
    </r>
    <phoneticPr fontId="1" type="noConversion"/>
  </si>
  <si>
    <r>
      <rPr>
        <b/>
        <sz val="17"/>
        <color theme="1"/>
        <rFont val="굴림체"/>
        <family val="3"/>
        <charset val="129"/>
      </rPr>
      <t>※</t>
    </r>
    <r>
      <rPr>
        <b/>
        <sz val="17"/>
        <color theme="1"/>
        <rFont val="Arial"/>
        <family val="2"/>
      </rPr>
      <t>2017</t>
    </r>
    <r>
      <rPr>
        <b/>
        <sz val="17"/>
        <color theme="1"/>
        <rFont val="굴림체"/>
        <family val="3"/>
        <charset val="129"/>
      </rPr>
      <t>년</t>
    </r>
    <r>
      <rPr>
        <b/>
        <sz val="17"/>
        <color theme="1"/>
        <rFont val="Arial"/>
        <family val="2"/>
      </rPr>
      <t xml:space="preserve"> </t>
    </r>
    <r>
      <rPr>
        <b/>
        <sz val="17"/>
        <color theme="1"/>
        <rFont val="굴림체"/>
        <family val="3"/>
        <charset val="129"/>
      </rPr>
      <t>추석</t>
    </r>
    <r>
      <rPr>
        <b/>
        <sz val="17"/>
        <color theme="1"/>
        <rFont val="Arial"/>
        <family val="2"/>
      </rPr>
      <t xml:space="preserve"> </t>
    </r>
    <r>
      <rPr>
        <b/>
        <sz val="17"/>
        <color theme="1"/>
        <rFont val="굴림체"/>
        <family val="3"/>
        <charset val="129"/>
      </rPr>
      <t>제수용품</t>
    </r>
    <r>
      <rPr>
        <b/>
        <sz val="17"/>
        <color theme="1"/>
        <rFont val="Arial"/>
        <family val="2"/>
      </rPr>
      <t xml:space="preserve"> </t>
    </r>
    <r>
      <rPr>
        <b/>
        <sz val="17"/>
        <color theme="1"/>
        <rFont val="굴림체"/>
        <family val="3"/>
        <charset val="129"/>
      </rPr>
      <t>행사</t>
    </r>
    <r>
      <rPr>
        <b/>
        <sz val="17"/>
        <color theme="1"/>
        <rFont val="Arial"/>
        <family val="2"/>
      </rPr>
      <t xml:space="preserve"> List(</t>
    </r>
    <r>
      <rPr>
        <b/>
        <sz val="17"/>
        <color theme="1"/>
        <rFont val="굴림체"/>
        <family val="3"/>
        <charset val="129"/>
      </rPr>
      <t>대리점</t>
    </r>
    <r>
      <rPr>
        <b/>
        <sz val="17"/>
        <color theme="1"/>
        <rFont val="Arial"/>
        <family val="2"/>
      </rPr>
      <t>)</t>
    </r>
    <r>
      <rPr>
        <b/>
        <sz val="17"/>
        <color theme="1"/>
        <rFont val="굴림체"/>
        <family val="3"/>
        <charset val="129"/>
      </rPr>
      <t>※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</si>
</sst>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;[Red]#,##0"/>
    <numFmt numFmtId="179" formatCode="#,##0_ 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돋움"/>
      <family val="3"/>
      <charset val="129"/>
    </font>
    <font>
      <sz val="9"/>
      <color theme="1"/>
      <name val="돋움"/>
      <family val="3"/>
      <charset val="129"/>
    </font>
    <font>
      <b/>
      <sz val="17"/>
      <color theme="1"/>
      <name val="Arial"/>
      <family val="2"/>
    </font>
    <font>
      <b/>
      <sz val="17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Alignment="0">
      <alignment vertical="top"/>
      <protection locked="0"/>
    </xf>
  </cellStyleXfs>
  <cellXfs count="43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left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left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79" fontId="7" fillId="3" borderId="5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9" fontId="8" fillId="3" borderId="6" xfId="0" applyNumberFormat="1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tabSelected="1" view="pageBreakPreview" zoomScaleSheetLayoutView="100" workbookViewId="0">
      <selection activeCell="H6" sqref="H6"/>
    </sheetView>
  </sheetViews>
  <sheetFormatPr defaultRowHeight="12"/>
  <cols>
    <col min="1" max="1" width="5.375" style="1" customWidth="1"/>
    <col min="2" max="2" width="6.25" style="1" customWidth="1"/>
    <col min="3" max="3" width="23.625" style="2" customWidth="1"/>
    <col min="4" max="4" width="4.5" style="1" customWidth="1"/>
    <col min="5" max="5" width="7.125" style="5" customWidth="1"/>
    <col min="6" max="6" width="7.375" style="5" customWidth="1"/>
    <col min="7" max="7" width="17.625" style="1" customWidth="1"/>
    <col min="8" max="8" width="13.25" style="1" customWidth="1"/>
    <col min="9" max="10" width="10.75" style="1" customWidth="1"/>
    <col min="11" max="11" width="13.75" style="6" customWidth="1"/>
    <col min="12" max="16384" width="9" style="6"/>
  </cols>
  <sheetData>
    <row r="1" spans="1:11" ht="25.5" customHeight="1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" customHeight="1" thickBot="1">
      <c r="A2" s="6"/>
      <c r="B2" s="13"/>
      <c r="C2" s="13"/>
      <c r="D2" s="13"/>
      <c r="E2" s="13"/>
      <c r="F2" s="13"/>
      <c r="G2" s="7"/>
      <c r="H2" s="13"/>
      <c r="I2" s="7"/>
      <c r="J2" s="7"/>
    </row>
    <row r="3" spans="1:11" ht="16.5" customHeight="1">
      <c r="A3" s="14" t="s">
        <v>2</v>
      </c>
      <c r="B3" s="14" t="s">
        <v>0</v>
      </c>
      <c r="C3" s="14" t="s">
        <v>3</v>
      </c>
      <c r="D3" s="15" t="s">
        <v>4</v>
      </c>
      <c r="E3" s="16" t="s">
        <v>5</v>
      </c>
      <c r="F3" s="12"/>
      <c r="G3" s="36" t="s">
        <v>26</v>
      </c>
      <c r="H3" s="33" t="s">
        <v>9</v>
      </c>
      <c r="I3" s="23" t="s">
        <v>27</v>
      </c>
      <c r="J3" s="26" t="s">
        <v>30</v>
      </c>
      <c r="K3" s="23" t="s">
        <v>29</v>
      </c>
    </row>
    <row r="4" spans="1:11" ht="16.5" customHeight="1">
      <c r="A4" s="14"/>
      <c r="B4" s="14"/>
      <c r="C4" s="14"/>
      <c r="D4" s="15"/>
      <c r="E4" s="10" t="s">
        <v>6</v>
      </c>
      <c r="F4" s="8" t="s">
        <v>7</v>
      </c>
      <c r="G4" s="37" t="s">
        <v>8</v>
      </c>
      <c r="H4" s="11"/>
      <c r="I4" s="39"/>
      <c r="J4" s="26"/>
      <c r="K4" s="24"/>
    </row>
    <row r="5" spans="1:11" ht="21.75" customHeight="1">
      <c r="A5" s="17" t="s">
        <v>28</v>
      </c>
      <c r="B5" s="18">
        <v>30500</v>
      </c>
      <c r="C5" s="19" t="s">
        <v>10</v>
      </c>
      <c r="D5" s="9">
        <v>4</v>
      </c>
      <c r="E5" s="9">
        <v>8209</v>
      </c>
      <c r="F5" s="22">
        <f>+E5*1.1</f>
        <v>9029.9000000000015</v>
      </c>
      <c r="G5" s="38">
        <f>(F5*10)/13</f>
        <v>6946.0769230769238</v>
      </c>
      <c r="H5" s="34">
        <f>E5*11%</f>
        <v>902.99</v>
      </c>
      <c r="I5" s="40">
        <f>G5-H5</f>
        <v>6043.086923076924</v>
      </c>
      <c r="J5" s="27">
        <v>1100</v>
      </c>
      <c r="K5" s="25">
        <f>D5*I5*J5</f>
        <v>26589582.461538464</v>
      </c>
    </row>
    <row r="6" spans="1:11" ht="21.75" customHeight="1">
      <c r="A6" s="15"/>
      <c r="B6" s="18">
        <v>30503</v>
      </c>
      <c r="C6" s="19" t="s">
        <v>11</v>
      </c>
      <c r="D6" s="9">
        <v>8</v>
      </c>
      <c r="E6" s="9">
        <v>6300</v>
      </c>
      <c r="F6" s="22">
        <f>+E6*1.1</f>
        <v>6930.0000000000009</v>
      </c>
      <c r="G6" s="38">
        <f t="shared" ref="G6:G21" si="0">(F6*10)/13</f>
        <v>5330.7692307692323</v>
      </c>
      <c r="H6" s="34">
        <f t="shared" ref="H6:H21" si="1">E6*11%</f>
        <v>693</v>
      </c>
      <c r="I6" s="40">
        <f t="shared" ref="I6:I21" si="2">G6-H6</f>
        <v>4637.7692307692323</v>
      </c>
      <c r="J6" s="27"/>
      <c r="K6" s="25">
        <f t="shared" ref="K6:K21" si="3">D6*I6*J6</f>
        <v>0</v>
      </c>
    </row>
    <row r="7" spans="1:11" ht="21.75" customHeight="1">
      <c r="A7" s="15"/>
      <c r="B7" s="18">
        <v>30504</v>
      </c>
      <c r="C7" s="19" t="s">
        <v>12</v>
      </c>
      <c r="D7" s="9">
        <v>4</v>
      </c>
      <c r="E7" s="9">
        <v>8209</v>
      </c>
      <c r="F7" s="22">
        <f t="shared" ref="F7:F21" si="4">+E7*1.1</f>
        <v>9029.9000000000015</v>
      </c>
      <c r="G7" s="38">
        <f t="shared" si="0"/>
        <v>6946.0769230769238</v>
      </c>
      <c r="H7" s="34">
        <f t="shared" si="1"/>
        <v>902.99</v>
      </c>
      <c r="I7" s="40">
        <f t="shared" si="2"/>
        <v>6043.086923076924</v>
      </c>
      <c r="J7" s="27">
        <v>100</v>
      </c>
      <c r="K7" s="25">
        <f t="shared" si="3"/>
        <v>2417234.7692307695</v>
      </c>
    </row>
    <row r="8" spans="1:11" ht="21.75" customHeight="1">
      <c r="A8" s="15"/>
      <c r="B8" s="18">
        <v>30507</v>
      </c>
      <c r="C8" s="19" t="s">
        <v>13</v>
      </c>
      <c r="D8" s="9">
        <v>8</v>
      </c>
      <c r="E8" s="9">
        <v>5078</v>
      </c>
      <c r="F8" s="22">
        <f t="shared" si="4"/>
        <v>5585.8</v>
      </c>
      <c r="G8" s="38">
        <f t="shared" si="0"/>
        <v>4296.7692307692305</v>
      </c>
      <c r="H8" s="34">
        <f t="shared" si="1"/>
        <v>558.58000000000004</v>
      </c>
      <c r="I8" s="40">
        <f t="shared" si="2"/>
        <v>3738.1892307692306</v>
      </c>
      <c r="J8" s="27">
        <v>50</v>
      </c>
      <c r="K8" s="25">
        <f>D8*I8*J8</f>
        <v>1495275.6923076923</v>
      </c>
    </row>
    <row r="9" spans="1:11" ht="21.75" customHeight="1">
      <c r="A9" s="15"/>
      <c r="B9" s="18">
        <v>30518</v>
      </c>
      <c r="C9" s="19" t="s">
        <v>24</v>
      </c>
      <c r="D9" s="9">
        <v>4</v>
      </c>
      <c r="E9" s="9">
        <v>8209</v>
      </c>
      <c r="F9" s="22">
        <f t="shared" si="4"/>
        <v>9029.9000000000015</v>
      </c>
      <c r="G9" s="38">
        <f t="shared" si="0"/>
        <v>6946.0769230769238</v>
      </c>
      <c r="H9" s="34">
        <f t="shared" si="1"/>
        <v>902.99</v>
      </c>
      <c r="I9" s="40">
        <f t="shared" si="2"/>
        <v>6043.086923076924</v>
      </c>
      <c r="J9" s="27"/>
      <c r="K9" s="25">
        <f t="shared" si="3"/>
        <v>0</v>
      </c>
    </row>
    <row r="10" spans="1:11" ht="21.75" customHeight="1">
      <c r="A10" s="15"/>
      <c r="B10" s="18">
        <v>31512</v>
      </c>
      <c r="C10" s="19" t="s">
        <v>15</v>
      </c>
      <c r="D10" s="9">
        <v>12</v>
      </c>
      <c r="E10" s="9">
        <v>5078</v>
      </c>
      <c r="F10" s="22">
        <f t="shared" si="4"/>
        <v>5585.8</v>
      </c>
      <c r="G10" s="38">
        <f t="shared" si="0"/>
        <v>4296.7692307692305</v>
      </c>
      <c r="H10" s="34">
        <f t="shared" si="1"/>
        <v>558.58000000000004</v>
      </c>
      <c r="I10" s="40">
        <f t="shared" si="2"/>
        <v>3738.1892307692306</v>
      </c>
      <c r="J10" s="27">
        <v>100</v>
      </c>
      <c r="K10" s="25">
        <f t="shared" si="3"/>
        <v>4485827.076923077</v>
      </c>
    </row>
    <row r="11" spans="1:11" ht="21.75" customHeight="1">
      <c r="A11" s="15"/>
      <c r="B11" s="18">
        <v>30912</v>
      </c>
      <c r="C11" s="19" t="s">
        <v>14</v>
      </c>
      <c r="D11" s="9">
        <v>6</v>
      </c>
      <c r="E11" s="9">
        <v>5409</v>
      </c>
      <c r="F11" s="22">
        <f t="shared" si="4"/>
        <v>5949.9000000000005</v>
      </c>
      <c r="G11" s="38">
        <f t="shared" si="0"/>
        <v>4576.8461538461543</v>
      </c>
      <c r="H11" s="34">
        <f t="shared" si="1"/>
        <v>594.99</v>
      </c>
      <c r="I11" s="40">
        <f t="shared" si="2"/>
        <v>3981.8561538461545</v>
      </c>
      <c r="J11" s="27">
        <v>100</v>
      </c>
      <c r="K11" s="25">
        <f t="shared" si="3"/>
        <v>2389113.6923076925</v>
      </c>
    </row>
    <row r="12" spans="1:11" ht="21.75" customHeight="1">
      <c r="A12" s="15"/>
      <c r="B12" s="18">
        <v>30918</v>
      </c>
      <c r="C12" s="19" t="s">
        <v>16</v>
      </c>
      <c r="D12" s="9">
        <v>6</v>
      </c>
      <c r="E12" s="9">
        <v>4442</v>
      </c>
      <c r="F12" s="22">
        <f t="shared" si="4"/>
        <v>4886.2000000000007</v>
      </c>
      <c r="G12" s="38">
        <f t="shared" si="0"/>
        <v>3758.6153846153852</v>
      </c>
      <c r="H12" s="34">
        <f t="shared" si="1"/>
        <v>488.62</v>
      </c>
      <c r="I12" s="40">
        <f t="shared" si="2"/>
        <v>3269.9953846153853</v>
      </c>
      <c r="J12" s="27"/>
      <c r="K12" s="25">
        <f t="shared" si="3"/>
        <v>0</v>
      </c>
    </row>
    <row r="13" spans="1:11" ht="21.75" customHeight="1">
      <c r="A13" s="15"/>
      <c r="B13" s="18">
        <v>30804</v>
      </c>
      <c r="C13" s="19" t="s">
        <v>17</v>
      </c>
      <c r="D13" s="9">
        <v>6</v>
      </c>
      <c r="E13" s="9">
        <v>3169</v>
      </c>
      <c r="F13" s="22">
        <f t="shared" si="4"/>
        <v>3485.9</v>
      </c>
      <c r="G13" s="38">
        <f t="shared" si="0"/>
        <v>2681.4615384615386</v>
      </c>
      <c r="H13" s="34">
        <f t="shared" si="1"/>
        <v>348.59</v>
      </c>
      <c r="I13" s="40">
        <f t="shared" si="2"/>
        <v>2332.8715384615384</v>
      </c>
      <c r="J13" s="27">
        <v>50</v>
      </c>
      <c r="K13" s="25">
        <f t="shared" si="3"/>
        <v>699861.4615384615</v>
      </c>
    </row>
    <row r="14" spans="1:11" ht="21.75" customHeight="1">
      <c r="A14" s="15"/>
      <c r="B14" s="18">
        <v>38318</v>
      </c>
      <c r="C14" s="19" t="s">
        <v>1</v>
      </c>
      <c r="D14" s="9">
        <v>8</v>
      </c>
      <c r="E14" s="9">
        <v>3169</v>
      </c>
      <c r="F14" s="22">
        <f t="shared" si="4"/>
        <v>3485.9</v>
      </c>
      <c r="G14" s="38">
        <f t="shared" si="0"/>
        <v>2681.4615384615386</v>
      </c>
      <c r="H14" s="34">
        <f t="shared" si="1"/>
        <v>348.59</v>
      </c>
      <c r="I14" s="40">
        <f t="shared" si="2"/>
        <v>2332.8715384615384</v>
      </c>
      <c r="J14" s="27">
        <v>150</v>
      </c>
      <c r="K14" s="25">
        <f t="shared" si="3"/>
        <v>2799445.846153846</v>
      </c>
    </row>
    <row r="15" spans="1:11" ht="21.75" customHeight="1">
      <c r="A15" s="15"/>
      <c r="B15" s="18">
        <v>38346</v>
      </c>
      <c r="C15" s="19" t="s">
        <v>18</v>
      </c>
      <c r="D15" s="9">
        <v>8</v>
      </c>
      <c r="E15" s="9">
        <v>3805</v>
      </c>
      <c r="F15" s="22">
        <f t="shared" si="4"/>
        <v>4185.5</v>
      </c>
      <c r="G15" s="38">
        <f t="shared" si="0"/>
        <v>3219.6153846153848</v>
      </c>
      <c r="H15" s="34">
        <f t="shared" si="1"/>
        <v>418.55</v>
      </c>
      <c r="I15" s="40">
        <f t="shared" si="2"/>
        <v>2801.0653846153846</v>
      </c>
      <c r="J15" s="27"/>
      <c r="K15" s="25">
        <f t="shared" si="3"/>
        <v>0</v>
      </c>
    </row>
    <row r="16" spans="1:11" ht="21.75" customHeight="1">
      <c r="A16" s="15"/>
      <c r="B16" s="18">
        <v>38406</v>
      </c>
      <c r="C16" s="19" t="s">
        <v>19</v>
      </c>
      <c r="D16" s="9">
        <v>8</v>
      </c>
      <c r="E16" s="9">
        <v>5396</v>
      </c>
      <c r="F16" s="22">
        <f t="shared" si="4"/>
        <v>5935.6</v>
      </c>
      <c r="G16" s="38">
        <f t="shared" si="0"/>
        <v>4565.8461538461543</v>
      </c>
      <c r="H16" s="34">
        <f t="shared" si="1"/>
        <v>593.56000000000006</v>
      </c>
      <c r="I16" s="40">
        <f t="shared" si="2"/>
        <v>3972.2861538461543</v>
      </c>
      <c r="J16" s="27">
        <v>60</v>
      </c>
      <c r="K16" s="25">
        <f t="shared" si="3"/>
        <v>1906697.3538461542</v>
      </c>
    </row>
    <row r="17" spans="1:11" ht="21.75" customHeight="1">
      <c r="A17" s="15"/>
      <c r="B17" s="18">
        <v>38414</v>
      </c>
      <c r="C17" s="19" t="s">
        <v>20</v>
      </c>
      <c r="D17" s="9">
        <v>10</v>
      </c>
      <c r="E17" s="9">
        <v>4442</v>
      </c>
      <c r="F17" s="22">
        <f t="shared" si="4"/>
        <v>4886.2000000000007</v>
      </c>
      <c r="G17" s="38">
        <f t="shared" si="0"/>
        <v>3758.6153846153852</v>
      </c>
      <c r="H17" s="34">
        <f t="shared" si="1"/>
        <v>488.62</v>
      </c>
      <c r="I17" s="40">
        <f t="shared" si="2"/>
        <v>3269.9953846153853</v>
      </c>
      <c r="J17" s="27">
        <v>60</v>
      </c>
      <c r="K17" s="25">
        <f t="shared" si="3"/>
        <v>1961997.2307692312</v>
      </c>
    </row>
    <row r="18" spans="1:11" ht="21.75" customHeight="1">
      <c r="A18" s="15"/>
      <c r="B18" s="18">
        <v>38647</v>
      </c>
      <c r="C18" s="19" t="s">
        <v>21</v>
      </c>
      <c r="D18" s="9">
        <v>10</v>
      </c>
      <c r="E18" s="9">
        <v>3805</v>
      </c>
      <c r="F18" s="22">
        <f t="shared" si="4"/>
        <v>4185.5</v>
      </c>
      <c r="G18" s="38">
        <f t="shared" si="0"/>
        <v>3219.6153846153848</v>
      </c>
      <c r="H18" s="34">
        <f t="shared" si="1"/>
        <v>418.55</v>
      </c>
      <c r="I18" s="40">
        <f t="shared" si="2"/>
        <v>2801.0653846153846</v>
      </c>
      <c r="J18" s="27"/>
      <c r="K18" s="25">
        <f t="shared" si="3"/>
        <v>0</v>
      </c>
    </row>
    <row r="19" spans="1:11" ht="21.75" customHeight="1">
      <c r="A19" s="15"/>
      <c r="B19" s="18">
        <v>38646</v>
      </c>
      <c r="C19" s="21" t="s">
        <v>25</v>
      </c>
      <c r="D19" s="9">
        <v>10</v>
      </c>
      <c r="E19" s="9">
        <v>3169</v>
      </c>
      <c r="F19" s="22">
        <f t="shared" si="4"/>
        <v>3485.9</v>
      </c>
      <c r="G19" s="38">
        <f t="shared" si="0"/>
        <v>2681.4615384615386</v>
      </c>
      <c r="H19" s="34">
        <f t="shared" si="1"/>
        <v>348.59</v>
      </c>
      <c r="I19" s="40">
        <f t="shared" si="2"/>
        <v>2332.8715384615384</v>
      </c>
      <c r="J19" s="27">
        <v>200</v>
      </c>
      <c r="K19" s="25">
        <f t="shared" si="3"/>
        <v>4665743.076923077</v>
      </c>
    </row>
    <row r="20" spans="1:11" ht="21.75" customHeight="1">
      <c r="A20" s="15"/>
      <c r="B20" s="18">
        <v>33711</v>
      </c>
      <c r="C20" s="19" t="s">
        <v>22</v>
      </c>
      <c r="D20" s="9">
        <v>8</v>
      </c>
      <c r="E20" s="9">
        <v>4442</v>
      </c>
      <c r="F20" s="22">
        <f t="shared" si="4"/>
        <v>4886.2000000000007</v>
      </c>
      <c r="G20" s="38">
        <f t="shared" si="0"/>
        <v>3758.6153846153852</v>
      </c>
      <c r="H20" s="34">
        <f t="shared" si="1"/>
        <v>488.62</v>
      </c>
      <c r="I20" s="40">
        <f t="shared" si="2"/>
        <v>3269.9953846153853</v>
      </c>
      <c r="J20" s="27"/>
      <c r="K20" s="25">
        <f t="shared" si="3"/>
        <v>0</v>
      </c>
    </row>
    <row r="21" spans="1:11" ht="21.75" customHeight="1">
      <c r="A21" s="15"/>
      <c r="B21" s="18">
        <v>38246</v>
      </c>
      <c r="C21" s="19" t="s">
        <v>23</v>
      </c>
      <c r="D21" s="9">
        <v>10</v>
      </c>
      <c r="E21" s="9">
        <v>3436</v>
      </c>
      <c r="F21" s="22">
        <f t="shared" si="4"/>
        <v>3779.6000000000004</v>
      </c>
      <c r="G21" s="38">
        <f t="shared" si="0"/>
        <v>2907.3846153846152</v>
      </c>
      <c r="H21" s="34">
        <f t="shared" si="1"/>
        <v>377.96</v>
      </c>
      <c r="I21" s="40">
        <f t="shared" si="2"/>
        <v>2529.4246153846152</v>
      </c>
      <c r="J21" s="27"/>
      <c r="K21" s="25">
        <f t="shared" si="3"/>
        <v>0</v>
      </c>
    </row>
    <row r="22" spans="1:11" ht="21.75" customHeight="1" thickBot="1">
      <c r="A22" s="28" t="s">
        <v>31</v>
      </c>
      <c r="B22" s="28"/>
      <c r="C22" s="28"/>
      <c r="D22" s="29"/>
      <c r="E22" s="20"/>
      <c r="F22" s="32"/>
      <c r="G22" s="30"/>
      <c r="H22" s="35"/>
      <c r="I22" s="41"/>
      <c r="J22" s="27">
        <f>SUM(J5:J21)</f>
        <v>1970</v>
      </c>
      <c r="K22" s="31">
        <f>SUM(K5:K21)</f>
        <v>49410778.661538474</v>
      </c>
    </row>
    <row r="23" spans="1:11" s="1" customFormat="1">
      <c r="C23" s="2"/>
      <c r="D23" s="3"/>
      <c r="E23" s="4"/>
      <c r="F23" s="4"/>
      <c r="K23" s="6"/>
    </row>
    <row r="24" spans="1:11" s="1" customFormat="1">
      <c r="C24" s="2"/>
      <c r="D24" s="3"/>
      <c r="E24" s="4"/>
      <c r="F24" s="4"/>
      <c r="K24" s="6"/>
    </row>
    <row r="25" spans="1:11" s="1" customFormat="1">
      <c r="C25" s="2"/>
      <c r="D25" s="3"/>
      <c r="E25" s="4"/>
      <c r="F25" s="4"/>
      <c r="K25" s="6"/>
    </row>
    <row r="26" spans="1:11" s="1" customFormat="1">
      <c r="C26" s="2"/>
      <c r="D26" s="3"/>
      <c r="E26" s="4"/>
      <c r="F26" s="4"/>
      <c r="K26" s="6"/>
    </row>
    <row r="27" spans="1:11" s="1" customFormat="1">
      <c r="C27" s="2"/>
      <c r="D27" s="3"/>
      <c r="E27" s="4"/>
      <c r="F27" s="4"/>
      <c r="K27" s="6"/>
    </row>
    <row r="28" spans="1:11" s="1" customFormat="1">
      <c r="C28" s="2"/>
      <c r="D28" s="3"/>
      <c r="E28" s="4"/>
      <c r="F28" s="4"/>
      <c r="K28" s="6"/>
    </row>
  </sheetData>
  <mergeCells count="12">
    <mergeCell ref="K3:K4"/>
    <mergeCell ref="J3:J4"/>
    <mergeCell ref="A1:K1"/>
    <mergeCell ref="I3:I4"/>
    <mergeCell ref="D3:D4"/>
    <mergeCell ref="C3:C4"/>
    <mergeCell ref="B3:B4"/>
    <mergeCell ref="A3:A4"/>
    <mergeCell ref="A5:A21"/>
    <mergeCell ref="A22:C22"/>
    <mergeCell ref="E3:F3"/>
    <mergeCell ref="H3:H4"/>
  </mergeCells>
  <phoneticPr fontId="1" type="noConversion"/>
  <pageMargins left="0.71" right="0.39370078740157483" top="0.75" bottom="0.74803149606299213" header="0.31496062992125984" footer="0.31496062992125984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설제수용품 최종본 (2)</vt:lpstr>
      <vt:lpstr>'설제수용품 최종본 (2)'!Print_Area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Registered User</cp:lastModifiedBy>
  <cp:lastPrinted>2017-09-05T10:48:10Z</cp:lastPrinted>
  <dcterms:created xsi:type="dcterms:W3CDTF">2016-12-29T01:24:04Z</dcterms:created>
  <dcterms:modified xsi:type="dcterms:W3CDTF">2017-09-05T10:48:28Z</dcterms:modified>
</cp:coreProperties>
</file>