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315"/>
  </bookViews>
  <sheets>
    <sheet name="향 천" sheetId="1" r:id="rId1"/>
    <sheet name="Sheet1" sheetId="2" r:id="rId2"/>
  </sheets>
  <calcPr calcId="152511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1" l="1"/>
  <c r="O8" i="1" l="1"/>
  <c r="B45" i="1"/>
  <c r="B38" i="2" l="1"/>
  <c r="B23" i="2"/>
  <c r="B17" i="2"/>
  <c r="B66" i="2"/>
  <c r="O17" i="1" l="1"/>
  <c r="O16" i="1"/>
  <c r="O15" i="1"/>
  <c r="O14" i="1"/>
  <c r="O13" i="1"/>
  <c r="O11" i="1" l="1"/>
  <c r="O18" i="1" l="1"/>
  <c r="E25" i="1"/>
</calcChain>
</file>

<file path=xl/sharedStrings.xml><?xml version="1.0" encoding="utf-8"?>
<sst xmlns="http://schemas.openxmlformats.org/spreadsheetml/2006/main" count="193" uniqueCount="88">
  <si>
    <t>구분</t>
    <phoneticPr fontId="2" type="noConversion"/>
  </si>
  <si>
    <t>지출금액</t>
    <phoneticPr fontId="2" type="noConversion"/>
  </si>
  <si>
    <t>비고</t>
    <phoneticPr fontId="2" type="noConversion"/>
  </si>
  <si>
    <t>2016년 10월 경비 지출현황 (자금기준)</t>
    <phoneticPr fontId="2" type="noConversion"/>
  </si>
  <si>
    <t>급 여</t>
    <phoneticPr fontId="2" type="noConversion"/>
  </si>
  <si>
    <t>퇴직급여</t>
    <phoneticPr fontId="2" type="noConversion"/>
  </si>
  <si>
    <t>보험료</t>
    <phoneticPr fontId="2" type="noConversion"/>
  </si>
  <si>
    <t xml:space="preserve">복리후생비 </t>
    <phoneticPr fontId="2" type="noConversion"/>
  </si>
  <si>
    <t>여비교통비</t>
    <phoneticPr fontId="2" type="noConversion"/>
  </si>
  <si>
    <t>임차료</t>
    <phoneticPr fontId="2" type="noConversion"/>
  </si>
  <si>
    <t>접대비</t>
    <phoneticPr fontId="2" type="noConversion"/>
  </si>
  <si>
    <t>차량유지비</t>
    <phoneticPr fontId="2" type="noConversion"/>
  </si>
  <si>
    <t>지급수수료</t>
    <phoneticPr fontId="2" type="noConversion"/>
  </si>
  <si>
    <t>소모품비</t>
    <phoneticPr fontId="2" type="noConversion"/>
  </si>
  <si>
    <t>통신비</t>
    <phoneticPr fontId="2" type="noConversion"/>
  </si>
  <si>
    <t>운반비</t>
    <phoneticPr fontId="2" type="noConversion"/>
  </si>
  <si>
    <t>수선비</t>
    <phoneticPr fontId="2" type="noConversion"/>
  </si>
  <si>
    <t>수도광열비</t>
    <phoneticPr fontId="2" type="noConversion"/>
  </si>
  <si>
    <t>전력비</t>
    <phoneticPr fontId="2" type="noConversion"/>
  </si>
  <si>
    <t>이자비용</t>
    <phoneticPr fontId="2" type="noConversion"/>
  </si>
  <si>
    <t>퇴직연금 입금</t>
    <phoneticPr fontId="2" type="noConversion"/>
  </si>
  <si>
    <t>보통예금</t>
    <phoneticPr fontId="2" type="noConversion"/>
  </si>
  <si>
    <t>현금</t>
    <phoneticPr fontId="2" type="noConversion"/>
  </si>
  <si>
    <t>사무용품비</t>
    <phoneticPr fontId="2" type="noConversion"/>
  </si>
  <si>
    <t>4대보험</t>
    <phoneticPr fontId="2" type="noConversion"/>
  </si>
  <si>
    <t>차량운반구</t>
    <phoneticPr fontId="2" type="noConversion"/>
  </si>
  <si>
    <t>물품대(매입처)</t>
    <phoneticPr fontId="2" type="noConversion"/>
  </si>
  <si>
    <t>출자금</t>
    <phoneticPr fontId="2" type="noConversion"/>
  </si>
  <si>
    <t>전국도매인연합회</t>
    <phoneticPr fontId="2" type="noConversion"/>
  </si>
  <si>
    <t>법인세</t>
    <phoneticPr fontId="2" type="noConversion"/>
  </si>
  <si>
    <t>중간예납</t>
    <phoneticPr fontId="2" type="noConversion"/>
  </si>
  <si>
    <t>부가세</t>
    <phoneticPr fontId="2" type="noConversion"/>
  </si>
  <si>
    <t>2기예정 납부</t>
    <phoneticPr fontId="2" type="noConversion"/>
  </si>
  <si>
    <t>대여금</t>
    <phoneticPr fontId="2" type="noConversion"/>
  </si>
  <si>
    <t>HC</t>
    <phoneticPr fontId="2" type="noConversion"/>
  </si>
  <si>
    <t>상환금</t>
    <phoneticPr fontId="2" type="noConversion"/>
  </si>
  <si>
    <t>대표자 가수금 상환</t>
    <phoneticPr fontId="2" type="noConversion"/>
  </si>
  <si>
    <t>합 계</t>
    <phoneticPr fontId="2" type="noConversion"/>
  </si>
  <si>
    <t>법인카드(기업)</t>
    <phoneticPr fontId="2" type="noConversion"/>
  </si>
  <si>
    <t>법인카드(하나)</t>
    <phoneticPr fontId="2" type="noConversion"/>
  </si>
  <si>
    <t>물품대</t>
    <phoneticPr fontId="2" type="noConversion"/>
  </si>
  <si>
    <t>대여금</t>
    <phoneticPr fontId="2" type="noConversion"/>
  </si>
  <si>
    <t>상환금</t>
    <phoneticPr fontId="2" type="noConversion"/>
  </si>
  <si>
    <t>법인세</t>
    <phoneticPr fontId="2" type="noConversion"/>
  </si>
  <si>
    <t>부가세</t>
    <phoneticPr fontId="2" type="noConversion"/>
  </si>
  <si>
    <t>실 경비분</t>
    <phoneticPr fontId="2" type="noConversion"/>
  </si>
  <si>
    <t>출자금</t>
    <phoneticPr fontId="2" type="noConversion"/>
  </si>
  <si>
    <t>법인카드(하나)제외금액</t>
    <phoneticPr fontId="2" type="noConversion"/>
  </si>
  <si>
    <t>송근한 9월 급여</t>
    <phoneticPr fontId="2" type="noConversion"/>
  </si>
  <si>
    <t>임재준 성과금</t>
    <phoneticPr fontId="2" type="noConversion"/>
  </si>
  <si>
    <t xml:space="preserve">김향란 </t>
    <phoneticPr fontId="2" type="noConversion"/>
  </si>
  <si>
    <t xml:space="preserve">임학수 </t>
    <phoneticPr fontId="2" type="noConversion"/>
  </si>
  <si>
    <t>대표이사</t>
    <phoneticPr fontId="2" type="noConversion"/>
  </si>
  <si>
    <t>신우인</t>
    <phoneticPr fontId="2" type="noConversion"/>
  </si>
  <si>
    <t>조주희</t>
    <phoneticPr fontId="2" type="noConversion"/>
  </si>
  <si>
    <t xml:space="preserve">임재준 </t>
    <phoneticPr fontId="2" type="noConversion"/>
  </si>
  <si>
    <t>이범희</t>
    <phoneticPr fontId="2" type="noConversion"/>
  </si>
  <si>
    <t>류호경</t>
    <phoneticPr fontId="2" type="noConversion"/>
  </si>
  <si>
    <t>이영주</t>
    <phoneticPr fontId="2" type="noConversion"/>
  </si>
  <si>
    <t>송근한 (10.1~10.9)</t>
    <phoneticPr fontId="2" type="noConversion"/>
  </si>
  <si>
    <t xml:space="preserve">이원영 </t>
    <phoneticPr fontId="2" type="noConversion"/>
  </si>
  <si>
    <t>이영주 급여가불</t>
    <phoneticPr fontId="2" type="noConversion"/>
  </si>
  <si>
    <t>급여 합계</t>
    <phoneticPr fontId="2" type="noConversion"/>
  </si>
  <si>
    <t>TG0466 보험료</t>
    <phoneticPr fontId="2" type="noConversion"/>
  </si>
  <si>
    <t>보험료 합계</t>
    <phoneticPr fontId="2" type="noConversion"/>
  </si>
  <si>
    <t>대별동 화재보험(고정)</t>
    <phoneticPr fontId="2" type="noConversion"/>
  </si>
  <si>
    <t>대종로286번길 41(임학수)</t>
    <phoneticPr fontId="2" type="noConversion"/>
  </si>
  <si>
    <t>대종로286번길 21(김향란)</t>
    <phoneticPr fontId="2" type="noConversion"/>
  </si>
  <si>
    <t>대종로286번길 36(임학수)</t>
    <phoneticPr fontId="2" type="noConversion"/>
  </si>
  <si>
    <t>정수기</t>
    <phoneticPr fontId="2" type="noConversion"/>
  </si>
  <si>
    <t>NH캐피탈</t>
    <phoneticPr fontId="2" type="noConversion"/>
  </si>
  <si>
    <t>임차료 합계</t>
    <phoneticPr fontId="2" type="noConversion"/>
  </si>
  <si>
    <t>법인카드(하나)</t>
    <phoneticPr fontId="2" type="noConversion"/>
  </si>
  <si>
    <t>급여대장 참고</t>
    <phoneticPr fontId="2" type="noConversion"/>
  </si>
  <si>
    <t xml:space="preserve"> 국민연금 1,372,800, 건강보험 1,312,220 , 산재보험료 52,980</t>
    <phoneticPr fontId="2" type="noConversion"/>
  </si>
  <si>
    <t>이마트 상품매입</t>
    <phoneticPr fontId="2" type="noConversion"/>
  </si>
  <si>
    <t xml:space="preserve"> 대별동 화재보험 2,505,550 , 그랜져TG(0466) 보험료 1,093,880</t>
    <phoneticPr fontId="2" type="noConversion"/>
  </si>
  <si>
    <t xml:space="preserve">대종로 41(임학수) 300,000 , 대종로 21(김향란) 700,000 , 대종로 36(임학수) 800,000
대종로 41(임학수) 2,300,000 , 대종로 21(김향란) 1,000,000 , 대종로 36(임학수) 1,000,000
정수기 198,000  NH캐피탈 3,018,707
</t>
    <phoneticPr fontId="2" type="noConversion"/>
  </si>
  <si>
    <t xml:space="preserve"> </t>
    <phoneticPr fontId="2" type="noConversion"/>
  </si>
  <si>
    <t>대표이사 통신비 247,320 , 임재준실장 통신비 165,930 , 통신비(7583) 33,110</t>
    <phoneticPr fontId="2" type="noConversion"/>
  </si>
  <si>
    <t xml:space="preserve"> 케이티전화,팩스요금 175,560 , 인터넷요금 94,560 PCS통화료 22,000</t>
    <phoneticPr fontId="2" type="noConversion"/>
  </si>
  <si>
    <t>자동이체</t>
    <phoneticPr fontId="2" type="noConversion"/>
  </si>
  <si>
    <t xml:space="preserve">  천일주유소 9월 유류비 1,806,000  , 타이어교체 124,000</t>
    <phoneticPr fontId="2" type="noConversion"/>
  </si>
  <si>
    <t xml:space="preserve">  대표이사 유류비 및 차량수리비 200,000  , 영업차량 수리비 370,000</t>
    <phoneticPr fontId="2" type="noConversion"/>
  </si>
  <si>
    <t xml:space="preserve">  임학수사장님 유류비 90,000  , 김향란 사모님 유류비 60,000</t>
    <phoneticPr fontId="2" type="noConversion"/>
  </si>
  <si>
    <t xml:space="preserve"> 세금계산서 발행분</t>
    <phoneticPr fontId="2" type="noConversion"/>
  </si>
  <si>
    <t xml:space="preserve"> 그랜져TG(0466) 중고 구입</t>
    <phoneticPr fontId="2" type="noConversion"/>
  </si>
  <si>
    <t>세금계산서 발행분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</si>
</sst>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>
      <alignment vertical="center"/>
    </xf>
    <xf numFmtId="41" fontId="0" fillId="0" borderId="2" xfId="1" applyFont="1" applyBorder="1">
      <alignment vertical="center"/>
    </xf>
    <xf numFmtId="0" fontId="0" fillId="0" borderId="3" xfId="0" applyBorder="1">
      <alignment vertical="center"/>
    </xf>
    <xf numFmtId="41" fontId="0" fillId="0" borderId="4" xfId="1" applyFont="1" applyBorder="1">
      <alignment vertical="center"/>
    </xf>
    <xf numFmtId="0" fontId="0" fillId="2" borderId="5" xfId="0" applyFill="1" applyBorder="1">
      <alignment vertical="center"/>
    </xf>
    <xf numFmtId="41" fontId="0" fillId="2" borderId="6" xfId="1" applyFont="1" applyFill="1" applyBorder="1">
      <alignment vertical="center"/>
    </xf>
    <xf numFmtId="0" fontId="0" fillId="0" borderId="7" xfId="0" applyBorder="1">
      <alignment vertical="center"/>
    </xf>
    <xf numFmtId="41" fontId="0" fillId="0" borderId="8" xfId="1" applyFont="1" applyBorder="1">
      <alignment vertical="center"/>
    </xf>
    <xf numFmtId="0" fontId="0" fillId="0" borderId="5" xfId="0" applyBorder="1">
      <alignment vertical="center"/>
    </xf>
    <xf numFmtId="41" fontId="0" fillId="0" borderId="6" xfId="1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0" fillId="0" borderId="10" xfId="1" applyFont="1" applyBorder="1">
      <alignment vertical="center"/>
    </xf>
    <xf numFmtId="0" fontId="0" fillId="0" borderId="4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1" fontId="0" fillId="0" borderId="11" xfId="0" applyNumberFormat="1" applyBorder="1">
      <alignment vertical="center"/>
    </xf>
    <xf numFmtId="0" fontId="0" fillId="0" borderId="6" xfId="0" applyBorder="1">
      <alignment vertical="center"/>
    </xf>
    <xf numFmtId="41" fontId="4" fillId="0" borderId="10" xfId="1" applyFont="1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abSelected="1" topLeftCell="A4" workbookViewId="0">
      <selection activeCell="G24" sqref="G24"/>
    </sheetView>
  </sheetViews>
  <sheetFormatPr defaultRowHeight="16.5" x14ac:dyDescent="0.3"/>
  <cols>
    <col min="1" max="1" width="18.875" style="1" customWidth="1"/>
    <col min="2" max="2" width="22.75" customWidth="1"/>
    <col min="3" max="3" width="21.125" customWidth="1"/>
    <col min="4" max="4" width="15.125" customWidth="1"/>
    <col min="5" max="5" width="15.625" style="2" customWidth="1"/>
    <col min="14" max="14" width="14.375" bestFit="1" customWidth="1"/>
    <col min="15" max="15" width="14.625" bestFit="1" customWidth="1"/>
  </cols>
  <sheetData>
    <row r="1" spans="1:15" ht="30" customHeight="1" thickBot="1" x14ac:dyDescent="0.35">
      <c r="A1" s="29" t="s">
        <v>3</v>
      </c>
      <c r="B1" s="29"/>
      <c r="C1" s="29"/>
    </row>
    <row r="2" spans="1:15" ht="24.75" customHeight="1" x14ac:dyDescent="0.3">
      <c r="A2" s="13" t="s">
        <v>0</v>
      </c>
      <c r="B2" s="14" t="s">
        <v>1</v>
      </c>
      <c r="C2" s="15" t="s">
        <v>2</v>
      </c>
    </row>
    <row r="3" spans="1:15" x14ac:dyDescent="0.3">
      <c r="A3" s="16" t="s">
        <v>4</v>
      </c>
      <c r="B3" s="17">
        <v>30882510</v>
      </c>
      <c r="C3" s="18" t="s">
        <v>21</v>
      </c>
      <c r="D3" t="s">
        <v>73</v>
      </c>
    </row>
    <row r="4" spans="1:15" x14ac:dyDescent="0.3">
      <c r="A4" s="16" t="s">
        <v>5</v>
      </c>
      <c r="B4" s="17">
        <v>2366970</v>
      </c>
      <c r="C4" s="18" t="s">
        <v>20</v>
      </c>
      <c r="D4" t="s">
        <v>81</v>
      </c>
    </row>
    <row r="5" spans="1:15" x14ac:dyDescent="0.3">
      <c r="A5" s="16" t="s">
        <v>24</v>
      </c>
      <c r="B5" s="17">
        <v>2823670</v>
      </c>
      <c r="C5" s="18" t="s">
        <v>21</v>
      </c>
      <c r="D5" t="s">
        <v>74</v>
      </c>
    </row>
    <row r="6" spans="1:15" ht="17.25" thickBot="1" x14ac:dyDescent="0.35">
      <c r="A6" s="24" t="s">
        <v>26</v>
      </c>
      <c r="B6" s="17">
        <v>1065863635</v>
      </c>
      <c r="C6" s="18" t="s">
        <v>21</v>
      </c>
      <c r="D6" t="s">
        <v>87</v>
      </c>
    </row>
    <row r="7" spans="1:15" x14ac:dyDescent="0.3">
      <c r="A7" s="25"/>
      <c r="B7" s="17">
        <v>16166900</v>
      </c>
      <c r="C7" s="18" t="s">
        <v>72</v>
      </c>
      <c r="D7" t="s">
        <v>75</v>
      </c>
      <c r="N7" s="3" t="s">
        <v>22</v>
      </c>
      <c r="O7" s="4">
        <v>975750</v>
      </c>
    </row>
    <row r="8" spans="1:15" x14ac:dyDescent="0.3">
      <c r="A8" s="16" t="s">
        <v>6</v>
      </c>
      <c r="B8" s="17">
        <v>3598935</v>
      </c>
      <c r="C8" s="18" t="s">
        <v>21</v>
      </c>
      <c r="D8" t="s">
        <v>76</v>
      </c>
      <c r="N8" s="5" t="s">
        <v>21</v>
      </c>
      <c r="O8" s="6">
        <f>B3+B4+B5+B6+B8+B15+B18+B21+B31+B33+B35+B36+B37+B38+B39+B40+B41+B42+B43+B44</f>
        <v>1439159780</v>
      </c>
    </row>
    <row r="9" spans="1:15" x14ac:dyDescent="0.3">
      <c r="A9" s="28" t="s">
        <v>7</v>
      </c>
      <c r="B9" s="17">
        <v>498250</v>
      </c>
      <c r="C9" s="18" t="s">
        <v>22</v>
      </c>
      <c r="N9" s="5" t="s">
        <v>38</v>
      </c>
      <c r="O9" s="6">
        <v>3093260</v>
      </c>
    </row>
    <row r="10" spans="1:15" x14ac:dyDescent="0.3">
      <c r="A10" s="28"/>
      <c r="B10" s="17">
        <v>1783000</v>
      </c>
      <c r="C10" s="18" t="s">
        <v>38</v>
      </c>
      <c r="N10" s="5" t="s">
        <v>39</v>
      </c>
      <c r="O10" s="6">
        <v>19854560</v>
      </c>
    </row>
    <row r="11" spans="1:15" ht="17.25" thickBot="1" x14ac:dyDescent="0.35">
      <c r="A11" s="28"/>
      <c r="B11" s="17">
        <v>2279200</v>
      </c>
      <c r="C11" s="18" t="s">
        <v>39</v>
      </c>
      <c r="N11" s="11" t="s">
        <v>37</v>
      </c>
      <c r="O11" s="12">
        <f>SUM(O7:O10)</f>
        <v>1463083350</v>
      </c>
    </row>
    <row r="12" spans="1:15" x14ac:dyDescent="0.3">
      <c r="A12" s="28" t="s">
        <v>8</v>
      </c>
      <c r="B12" s="17">
        <v>281500</v>
      </c>
      <c r="C12" s="18" t="s">
        <v>22</v>
      </c>
      <c r="N12" s="9" t="s">
        <v>40</v>
      </c>
      <c r="O12" s="10">
        <f>B6+B7</f>
        <v>1082030535</v>
      </c>
    </row>
    <row r="13" spans="1:15" x14ac:dyDescent="0.3">
      <c r="A13" s="28"/>
      <c r="B13" s="17">
        <v>451860</v>
      </c>
      <c r="C13" s="18" t="s">
        <v>38</v>
      </c>
      <c r="N13" s="5" t="s">
        <v>41</v>
      </c>
      <c r="O13" s="6">
        <f>B43</f>
        <v>273500000</v>
      </c>
    </row>
    <row r="14" spans="1:15" x14ac:dyDescent="0.3">
      <c r="A14" s="28"/>
      <c r="B14" s="17">
        <v>107900</v>
      </c>
      <c r="C14" s="18" t="s">
        <v>39</v>
      </c>
      <c r="N14" s="5" t="s">
        <v>42</v>
      </c>
      <c r="O14" s="6">
        <f>B44</f>
        <v>14000000</v>
      </c>
    </row>
    <row r="15" spans="1:15" ht="54.75" customHeight="1" x14ac:dyDescent="0.3">
      <c r="A15" s="16" t="s">
        <v>9</v>
      </c>
      <c r="B15" s="17">
        <v>9138507</v>
      </c>
      <c r="C15" s="18" t="s">
        <v>21</v>
      </c>
      <c r="D15" s="26" t="s">
        <v>77</v>
      </c>
      <c r="E15" s="27"/>
      <c r="F15" s="27"/>
      <c r="G15" s="27"/>
      <c r="H15" s="27"/>
      <c r="I15" s="27"/>
      <c r="J15" s="27"/>
      <c r="N15" s="5" t="s">
        <v>43</v>
      </c>
      <c r="O15" s="6">
        <f>B41</f>
        <v>15239800</v>
      </c>
    </row>
    <row r="16" spans="1:15" x14ac:dyDescent="0.3">
      <c r="A16" s="28" t="s">
        <v>10</v>
      </c>
      <c r="B16" s="17">
        <v>0</v>
      </c>
      <c r="C16" s="18" t="s">
        <v>38</v>
      </c>
      <c r="N16" s="5" t="s">
        <v>44</v>
      </c>
      <c r="O16" s="6">
        <f>B42</f>
        <v>1286300</v>
      </c>
    </row>
    <row r="17" spans="1:15" x14ac:dyDescent="0.3">
      <c r="A17" s="28"/>
      <c r="B17" s="17">
        <v>0</v>
      </c>
      <c r="C17" s="18" t="s">
        <v>39</v>
      </c>
      <c r="N17" s="5" t="s">
        <v>46</v>
      </c>
      <c r="O17" s="6">
        <f>B40</f>
        <v>6000000</v>
      </c>
    </row>
    <row r="18" spans="1:15" ht="17.25" thickBot="1" x14ac:dyDescent="0.35">
      <c r="A18" s="28" t="s">
        <v>11</v>
      </c>
      <c r="B18" s="17">
        <v>1930000</v>
      </c>
      <c r="C18" s="18" t="s">
        <v>21</v>
      </c>
      <c r="D18" t="s">
        <v>82</v>
      </c>
      <c r="N18" s="7" t="s">
        <v>45</v>
      </c>
      <c r="O18" s="8">
        <f>O11-O12-O13-O14-O15-O16-O17</f>
        <v>71026715</v>
      </c>
    </row>
    <row r="19" spans="1:15" x14ac:dyDescent="0.3">
      <c r="A19" s="28"/>
      <c r="B19" s="17">
        <v>570000</v>
      </c>
      <c r="C19" s="18" t="s">
        <v>38</v>
      </c>
      <c r="D19" t="s">
        <v>83</v>
      </c>
    </row>
    <row r="20" spans="1:15" x14ac:dyDescent="0.3">
      <c r="A20" s="28"/>
      <c r="B20" s="17">
        <v>150000</v>
      </c>
      <c r="C20" s="18" t="s">
        <v>39</v>
      </c>
      <c r="D20" t="s">
        <v>84</v>
      </c>
    </row>
    <row r="21" spans="1:15" x14ac:dyDescent="0.3">
      <c r="A21" s="28" t="s">
        <v>12</v>
      </c>
      <c r="B21" s="17">
        <v>4446303</v>
      </c>
      <c r="C21" s="18" t="s">
        <v>21</v>
      </c>
    </row>
    <row r="22" spans="1:15" x14ac:dyDescent="0.3">
      <c r="A22" s="28"/>
      <c r="B22" s="17">
        <v>41000</v>
      </c>
      <c r="C22" s="18" t="s">
        <v>22</v>
      </c>
    </row>
    <row r="23" spans="1:15" x14ac:dyDescent="0.3">
      <c r="A23" s="28"/>
      <c r="B23" s="17">
        <v>400</v>
      </c>
      <c r="C23" s="18" t="s">
        <v>38</v>
      </c>
    </row>
    <row r="24" spans="1:15" x14ac:dyDescent="0.3">
      <c r="A24" s="28"/>
      <c r="B24" s="17">
        <v>2400</v>
      </c>
      <c r="C24" s="18" t="s">
        <v>39</v>
      </c>
    </row>
    <row r="25" spans="1:15" x14ac:dyDescent="0.3">
      <c r="A25" s="28" t="s">
        <v>13</v>
      </c>
      <c r="B25" s="17">
        <v>120000</v>
      </c>
      <c r="C25" s="18" t="s">
        <v>22</v>
      </c>
      <c r="E25" s="2">
        <f>O11-B45</f>
        <v>0</v>
      </c>
    </row>
    <row r="26" spans="1:15" x14ac:dyDescent="0.3">
      <c r="A26" s="28"/>
      <c r="B26" s="17">
        <v>121000</v>
      </c>
      <c r="C26" s="18" t="s">
        <v>38</v>
      </c>
    </row>
    <row r="27" spans="1:15" x14ac:dyDescent="0.3">
      <c r="A27" s="28"/>
      <c r="B27" s="17">
        <v>318000</v>
      </c>
      <c r="C27" s="18" t="s">
        <v>39</v>
      </c>
    </row>
    <row r="28" spans="1:15" x14ac:dyDescent="0.3">
      <c r="A28" s="28" t="s">
        <v>23</v>
      </c>
      <c r="B28" s="17">
        <v>35000</v>
      </c>
      <c r="C28" s="18" t="s">
        <v>22</v>
      </c>
    </row>
    <row r="29" spans="1:15" x14ac:dyDescent="0.3">
      <c r="A29" s="28"/>
      <c r="B29" s="17">
        <v>167000</v>
      </c>
      <c r="C29" s="18" t="s">
        <v>38</v>
      </c>
    </row>
    <row r="30" spans="1:15" x14ac:dyDescent="0.3">
      <c r="A30" s="28"/>
      <c r="B30" s="17">
        <v>53800</v>
      </c>
      <c r="C30" s="18" t="s">
        <v>39</v>
      </c>
    </row>
    <row r="31" spans="1:15" x14ac:dyDescent="0.3">
      <c r="A31" s="24" t="s">
        <v>14</v>
      </c>
      <c r="B31" s="17">
        <v>292120</v>
      </c>
      <c r="C31" s="18" t="s">
        <v>21</v>
      </c>
      <c r="D31" t="s">
        <v>80</v>
      </c>
    </row>
    <row r="32" spans="1:15" x14ac:dyDescent="0.3">
      <c r="A32" s="25"/>
      <c r="B32" s="17">
        <v>446360</v>
      </c>
      <c r="C32" s="18" t="s">
        <v>72</v>
      </c>
      <c r="D32" t="s">
        <v>79</v>
      </c>
    </row>
    <row r="33" spans="1:4" x14ac:dyDescent="0.3">
      <c r="A33" s="24" t="s">
        <v>15</v>
      </c>
      <c r="B33" s="17">
        <v>2178000</v>
      </c>
      <c r="C33" s="18" t="s">
        <v>21</v>
      </c>
      <c r="D33" t="s">
        <v>85</v>
      </c>
    </row>
    <row r="34" spans="1:4" x14ac:dyDescent="0.3">
      <c r="A34" s="25"/>
      <c r="B34" s="17">
        <v>330000</v>
      </c>
      <c r="C34" s="18" t="s">
        <v>72</v>
      </c>
      <c r="D34" t="s">
        <v>78</v>
      </c>
    </row>
    <row r="35" spans="1:4" x14ac:dyDescent="0.3">
      <c r="A35" s="16" t="s">
        <v>16</v>
      </c>
      <c r="B35" s="17">
        <v>33000</v>
      </c>
      <c r="C35" s="18" t="s">
        <v>21</v>
      </c>
    </row>
    <row r="36" spans="1:4" x14ac:dyDescent="0.3">
      <c r="A36" s="16" t="s">
        <v>17</v>
      </c>
      <c r="B36" s="17">
        <v>27060</v>
      </c>
      <c r="C36" s="18" t="s">
        <v>21</v>
      </c>
    </row>
    <row r="37" spans="1:4" x14ac:dyDescent="0.3">
      <c r="A37" s="16" t="s">
        <v>18</v>
      </c>
      <c r="B37" s="17">
        <v>607190</v>
      </c>
      <c r="C37" s="18" t="s">
        <v>21</v>
      </c>
    </row>
    <row r="38" spans="1:4" x14ac:dyDescent="0.3">
      <c r="A38" s="16" t="s">
        <v>25</v>
      </c>
      <c r="B38" s="17">
        <v>4364480</v>
      </c>
      <c r="C38" s="18" t="s">
        <v>21</v>
      </c>
      <c r="D38" t="s">
        <v>86</v>
      </c>
    </row>
    <row r="39" spans="1:4" x14ac:dyDescent="0.3">
      <c r="A39" s="16" t="s">
        <v>19</v>
      </c>
      <c r="B39" s="17">
        <v>581300</v>
      </c>
      <c r="C39" s="18" t="s">
        <v>21</v>
      </c>
    </row>
    <row r="40" spans="1:4" x14ac:dyDescent="0.3">
      <c r="A40" s="16" t="s">
        <v>27</v>
      </c>
      <c r="B40" s="17">
        <v>6000000</v>
      </c>
      <c r="C40" s="18" t="s">
        <v>28</v>
      </c>
    </row>
    <row r="41" spans="1:4" x14ac:dyDescent="0.3">
      <c r="A41" s="16" t="s">
        <v>29</v>
      </c>
      <c r="B41" s="17">
        <v>15239800</v>
      </c>
      <c r="C41" s="18" t="s">
        <v>30</v>
      </c>
    </row>
    <row r="42" spans="1:4" x14ac:dyDescent="0.3">
      <c r="A42" s="16" t="s">
        <v>31</v>
      </c>
      <c r="B42" s="17">
        <v>1286300</v>
      </c>
      <c r="C42" s="18" t="s">
        <v>32</v>
      </c>
    </row>
    <row r="43" spans="1:4" x14ac:dyDescent="0.3">
      <c r="A43" s="16" t="s">
        <v>33</v>
      </c>
      <c r="B43" s="17">
        <v>273500000</v>
      </c>
      <c r="C43" s="18" t="s">
        <v>34</v>
      </c>
    </row>
    <row r="44" spans="1:4" x14ac:dyDescent="0.3">
      <c r="A44" s="16" t="s">
        <v>35</v>
      </c>
      <c r="B44" s="17">
        <v>14000000</v>
      </c>
      <c r="C44" s="18" t="s">
        <v>36</v>
      </c>
    </row>
    <row r="45" spans="1:4" ht="17.25" thickBot="1" x14ac:dyDescent="0.35">
      <c r="A45" s="20" t="s">
        <v>37</v>
      </c>
      <c r="B45" s="21">
        <f>SUM(B3:B44)</f>
        <v>1463083350</v>
      </c>
      <c r="C45" s="22"/>
    </row>
  </sheetData>
  <mergeCells count="12">
    <mergeCell ref="A1:C1"/>
    <mergeCell ref="A9:A11"/>
    <mergeCell ref="A12:A14"/>
    <mergeCell ref="A16:A17"/>
    <mergeCell ref="A18:A20"/>
    <mergeCell ref="A6:A7"/>
    <mergeCell ref="A33:A34"/>
    <mergeCell ref="A31:A32"/>
    <mergeCell ref="D15:J15"/>
    <mergeCell ref="A25:A27"/>
    <mergeCell ref="A28:A30"/>
    <mergeCell ref="A21:A24"/>
  </mergeCells>
  <phoneticPr fontId="2" type="noConversion"/>
  <pageMargins left="0.7" right="0.7" top="0.75" bottom="0.75" header="0.3" footer="0.3"/>
  <pageSetup paperSize="9" scale="86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"/>
  <sheetViews>
    <sheetView topLeftCell="A25" workbookViewId="0">
      <selection activeCell="E25" sqref="E25"/>
    </sheetView>
  </sheetViews>
  <sheetFormatPr defaultRowHeight="16.5" x14ac:dyDescent="0.3"/>
  <cols>
    <col min="1" max="1" width="14.375" bestFit="1" customWidth="1"/>
    <col min="2" max="2" width="16.625" bestFit="1" customWidth="1"/>
    <col min="3" max="3" width="22.75" bestFit="1" customWidth="1"/>
  </cols>
  <sheetData>
    <row r="1" spans="1:3" ht="26.25" customHeight="1" thickBot="1" x14ac:dyDescent="0.35">
      <c r="A1" s="29" t="s">
        <v>3</v>
      </c>
      <c r="B1" s="29"/>
      <c r="C1" s="29"/>
    </row>
    <row r="2" spans="1:3" x14ac:dyDescent="0.3">
      <c r="A2" s="13" t="s">
        <v>0</v>
      </c>
      <c r="B2" s="14" t="s">
        <v>1</v>
      </c>
      <c r="C2" s="15" t="s">
        <v>2</v>
      </c>
    </row>
    <row r="3" spans="1:3" x14ac:dyDescent="0.3">
      <c r="A3" s="24" t="s">
        <v>4</v>
      </c>
      <c r="B3" s="17">
        <v>1800000</v>
      </c>
      <c r="C3" s="18" t="s">
        <v>48</v>
      </c>
    </row>
    <row r="4" spans="1:3" x14ac:dyDescent="0.3">
      <c r="A4" s="30"/>
      <c r="B4" s="17">
        <v>2970000</v>
      </c>
      <c r="C4" s="18" t="s">
        <v>49</v>
      </c>
    </row>
    <row r="5" spans="1:3" x14ac:dyDescent="0.3">
      <c r="A5" s="30"/>
      <c r="B5" s="17">
        <v>1756060</v>
      </c>
      <c r="C5" s="18" t="s">
        <v>51</v>
      </c>
    </row>
    <row r="6" spans="1:3" x14ac:dyDescent="0.3">
      <c r="A6" s="30"/>
      <c r="B6" s="17">
        <v>1783550</v>
      </c>
      <c r="C6" s="18" t="s">
        <v>50</v>
      </c>
    </row>
    <row r="7" spans="1:3" x14ac:dyDescent="0.3">
      <c r="A7" s="30"/>
      <c r="B7" s="17">
        <v>8122790</v>
      </c>
      <c r="C7" s="18" t="s">
        <v>52</v>
      </c>
    </row>
    <row r="8" spans="1:3" x14ac:dyDescent="0.3">
      <c r="A8" s="30"/>
      <c r="B8" s="17">
        <v>2293300</v>
      </c>
      <c r="C8" s="18" t="s">
        <v>53</v>
      </c>
    </row>
    <row r="9" spans="1:3" x14ac:dyDescent="0.3">
      <c r="A9" s="30"/>
      <c r="B9" s="17">
        <v>1859260</v>
      </c>
      <c r="C9" s="18" t="s">
        <v>54</v>
      </c>
    </row>
    <row r="10" spans="1:3" x14ac:dyDescent="0.3">
      <c r="A10" s="30"/>
      <c r="B10" s="17">
        <v>4416660</v>
      </c>
      <c r="C10" s="18" t="s">
        <v>55</v>
      </c>
    </row>
    <row r="11" spans="1:3" x14ac:dyDescent="0.3">
      <c r="A11" s="30"/>
      <c r="B11" s="17">
        <v>2107060</v>
      </c>
      <c r="C11" s="18" t="s">
        <v>56</v>
      </c>
    </row>
    <row r="12" spans="1:3" x14ac:dyDescent="0.3">
      <c r="A12" s="30"/>
      <c r="B12" s="17">
        <v>1099710</v>
      </c>
      <c r="C12" s="18" t="s">
        <v>57</v>
      </c>
    </row>
    <row r="13" spans="1:3" x14ac:dyDescent="0.3">
      <c r="A13" s="30"/>
      <c r="B13" s="17">
        <v>1474720</v>
      </c>
      <c r="C13" s="18" t="s">
        <v>58</v>
      </c>
    </row>
    <row r="14" spans="1:3" x14ac:dyDescent="0.3">
      <c r="A14" s="30"/>
      <c r="B14" s="17">
        <v>473530</v>
      </c>
      <c r="C14" s="18" t="s">
        <v>59</v>
      </c>
    </row>
    <row r="15" spans="1:3" x14ac:dyDescent="0.3">
      <c r="A15" s="30"/>
      <c r="B15" s="17">
        <v>425870</v>
      </c>
      <c r="C15" s="18" t="s">
        <v>60</v>
      </c>
    </row>
    <row r="16" spans="1:3" x14ac:dyDescent="0.3">
      <c r="A16" s="30"/>
      <c r="B16" s="17">
        <v>300000</v>
      </c>
      <c r="C16" s="18" t="s">
        <v>61</v>
      </c>
    </row>
    <row r="17" spans="1:3" x14ac:dyDescent="0.3">
      <c r="A17" s="25"/>
      <c r="B17" s="23">
        <f>SUM(B3:B16)</f>
        <v>30882510</v>
      </c>
      <c r="C17" s="18" t="s">
        <v>62</v>
      </c>
    </row>
    <row r="18" spans="1:3" x14ac:dyDescent="0.3">
      <c r="A18" s="19" t="s">
        <v>5</v>
      </c>
      <c r="B18" s="23">
        <v>2366970</v>
      </c>
      <c r="C18" s="18" t="s">
        <v>20</v>
      </c>
    </row>
    <row r="19" spans="1:3" x14ac:dyDescent="0.3">
      <c r="A19" s="19" t="s">
        <v>24</v>
      </c>
      <c r="B19" s="23">
        <v>2823670</v>
      </c>
      <c r="C19" s="18" t="s">
        <v>21</v>
      </c>
    </row>
    <row r="20" spans="1:3" x14ac:dyDescent="0.3">
      <c r="A20" s="19" t="s">
        <v>26</v>
      </c>
      <c r="B20" s="23">
        <v>1065863635</v>
      </c>
      <c r="C20" s="18" t="s">
        <v>21</v>
      </c>
    </row>
    <row r="21" spans="1:3" x14ac:dyDescent="0.3">
      <c r="A21" s="24" t="s">
        <v>6</v>
      </c>
      <c r="B21" s="17">
        <v>2505055</v>
      </c>
      <c r="C21" s="18" t="s">
        <v>65</v>
      </c>
    </row>
    <row r="22" spans="1:3" x14ac:dyDescent="0.3">
      <c r="A22" s="30"/>
      <c r="B22" s="17">
        <v>1093880</v>
      </c>
      <c r="C22" s="18" t="s">
        <v>63</v>
      </c>
    </row>
    <row r="23" spans="1:3" x14ac:dyDescent="0.3">
      <c r="A23" s="25"/>
      <c r="B23" s="23">
        <f>SUM(B21:B22)</f>
        <v>3598935</v>
      </c>
      <c r="C23" s="18" t="s">
        <v>64</v>
      </c>
    </row>
    <row r="24" spans="1:3" x14ac:dyDescent="0.3">
      <c r="A24" s="28" t="s">
        <v>7</v>
      </c>
      <c r="B24" s="17">
        <v>498250</v>
      </c>
      <c r="C24" s="18" t="s">
        <v>22</v>
      </c>
    </row>
    <row r="25" spans="1:3" x14ac:dyDescent="0.3">
      <c r="A25" s="28"/>
      <c r="B25" s="17">
        <v>1783000</v>
      </c>
      <c r="C25" s="18" t="s">
        <v>38</v>
      </c>
    </row>
    <row r="26" spans="1:3" x14ac:dyDescent="0.3">
      <c r="A26" s="28"/>
      <c r="B26" s="17"/>
      <c r="C26" s="18" t="s">
        <v>39</v>
      </c>
    </row>
    <row r="27" spans="1:3" x14ac:dyDescent="0.3">
      <c r="A27" s="28" t="s">
        <v>8</v>
      </c>
      <c r="B27" s="17">
        <v>281500</v>
      </c>
      <c r="C27" s="18" t="s">
        <v>22</v>
      </c>
    </row>
    <row r="28" spans="1:3" x14ac:dyDescent="0.3">
      <c r="A28" s="28"/>
      <c r="B28" s="17">
        <v>451860</v>
      </c>
      <c r="C28" s="18" t="s">
        <v>38</v>
      </c>
    </row>
    <row r="29" spans="1:3" x14ac:dyDescent="0.3">
      <c r="A29" s="28"/>
      <c r="B29" s="17"/>
      <c r="C29" s="18" t="s">
        <v>39</v>
      </c>
    </row>
    <row r="30" spans="1:3" x14ac:dyDescent="0.3">
      <c r="A30" s="24" t="s">
        <v>9</v>
      </c>
      <c r="B30" s="17">
        <v>300000</v>
      </c>
      <c r="C30" s="18" t="s">
        <v>66</v>
      </c>
    </row>
    <row r="31" spans="1:3" x14ac:dyDescent="0.3">
      <c r="A31" s="30"/>
      <c r="B31" s="17">
        <v>700000</v>
      </c>
      <c r="C31" s="18" t="s">
        <v>67</v>
      </c>
    </row>
    <row r="32" spans="1:3" x14ac:dyDescent="0.3">
      <c r="A32" s="30"/>
      <c r="B32" s="17">
        <v>800000</v>
      </c>
      <c r="C32" s="18" t="s">
        <v>68</v>
      </c>
    </row>
    <row r="33" spans="1:3" x14ac:dyDescent="0.3">
      <c r="A33" s="30"/>
      <c r="B33" s="17">
        <v>1000000</v>
      </c>
      <c r="C33" s="18" t="s">
        <v>66</v>
      </c>
    </row>
    <row r="34" spans="1:3" x14ac:dyDescent="0.3">
      <c r="A34" s="30"/>
      <c r="B34" s="17">
        <v>1000000</v>
      </c>
      <c r="C34" s="18" t="s">
        <v>67</v>
      </c>
    </row>
    <row r="35" spans="1:3" x14ac:dyDescent="0.3">
      <c r="A35" s="30"/>
      <c r="B35" s="17">
        <v>2300000</v>
      </c>
      <c r="C35" s="18" t="s">
        <v>68</v>
      </c>
    </row>
    <row r="36" spans="1:3" x14ac:dyDescent="0.3">
      <c r="A36" s="30"/>
      <c r="B36" s="17">
        <v>19800</v>
      </c>
      <c r="C36" s="18" t="s">
        <v>69</v>
      </c>
    </row>
    <row r="37" spans="1:3" x14ac:dyDescent="0.3">
      <c r="A37" s="30"/>
      <c r="B37" s="17">
        <v>3018707</v>
      </c>
      <c r="C37" s="18" t="s">
        <v>70</v>
      </c>
    </row>
    <row r="38" spans="1:3" x14ac:dyDescent="0.3">
      <c r="A38" s="25"/>
      <c r="B38" s="23">
        <f>SUM(B30:B37)</f>
        <v>9138507</v>
      </c>
      <c r="C38" s="18" t="s">
        <v>71</v>
      </c>
    </row>
    <row r="39" spans="1:3" x14ac:dyDescent="0.3">
      <c r="A39" s="28" t="s">
        <v>10</v>
      </c>
      <c r="B39" s="17">
        <v>0</v>
      </c>
      <c r="C39" s="18" t="s">
        <v>38</v>
      </c>
    </row>
    <row r="40" spans="1:3" x14ac:dyDescent="0.3">
      <c r="A40" s="28"/>
      <c r="B40" s="17"/>
      <c r="C40" s="18" t="s">
        <v>39</v>
      </c>
    </row>
    <row r="41" spans="1:3" x14ac:dyDescent="0.3">
      <c r="A41" s="28" t="s">
        <v>11</v>
      </c>
      <c r="B41" s="17">
        <v>1930000</v>
      </c>
      <c r="C41" s="18" t="s">
        <v>21</v>
      </c>
    </row>
    <row r="42" spans="1:3" x14ac:dyDescent="0.3">
      <c r="A42" s="28"/>
      <c r="B42" s="17">
        <v>570000</v>
      </c>
      <c r="C42" s="18" t="s">
        <v>38</v>
      </c>
    </row>
    <row r="43" spans="1:3" x14ac:dyDescent="0.3">
      <c r="A43" s="28"/>
      <c r="B43" s="17"/>
      <c r="C43" s="18" t="s">
        <v>39</v>
      </c>
    </row>
    <row r="44" spans="1:3" x14ac:dyDescent="0.3">
      <c r="A44" s="28" t="s">
        <v>12</v>
      </c>
      <c r="B44" s="17">
        <v>4446303</v>
      </c>
      <c r="C44" s="18" t="s">
        <v>21</v>
      </c>
    </row>
    <row r="45" spans="1:3" x14ac:dyDescent="0.3">
      <c r="A45" s="28"/>
      <c r="B45" s="17">
        <v>41000</v>
      </c>
      <c r="C45" s="18" t="s">
        <v>22</v>
      </c>
    </row>
    <row r="46" spans="1:3" x14ac:dyDescent="0.3">
      <c r="A46" s="28"/>
      <c r="B46" s="17">
        <v>400</v>
      </c>
      <c r="C46" s="18" t="s">
        <v>38</v>
      </c>
    </row>
    <row r="47" spans="1:3" x14ac:dyDescent="0.3">
      <c r="A47" s="28"/>
      <c r="B47" s="17"/>
      <c r="C47" s="18" t="s">
        <v>39</v>
      </c>
    </row>
    <row r="48" spans="1:3" x14ac:dyDescent="0.3">
      <c r="A48" s="28" t="s">
        <v>13</v>
      </c>
      <c r="B48" s="17">
        <v>120000</v>
      </c>
      <c r="C48" s="18" t="s">
        <v>22</v>
      </c>
    </row>
    <row r="49" spans="1:3" x14ac:dyDescent="0.3">
      <c r="A49" s="28"/>
      <c r="B49" s="17">
        <v>121000</v>
      </c>
      <c r="C49" s="18" t="s">
        <v>38</v>
      </c>
    </row>
    <row r="50" spans="1:3" x14ac:dyDescent="0.3">
      <c r="A50" s="28"/>
      <c r="B50" s="17"/>
      <c r="C50" s="18" t="s">
        <v>39</v>
      </c>
    </row>
    <row r="51" spans="1:3" x14ac:dyDescent="0.3">
      <c r="A51" s="28" t="s">
        <v>23</v>
      </c>
      <c r="B51" s="17">
        <v>35000</v>
      </c>
      <c r="C51" s="18" t="s">
        <v>22</v>
      </c>
    </row>
    <row r="52" spans="1:3" x14ac:dyDescent="0.3">
      <c r="A52" s="28"/>
      <c r="B52" s="17">
        <v>167000</v>
      </c>
      <c r="C52" s="18" t="s">
        <v>38</v>
      </c>
    </row>
    <row r="53" spans="1:3" x14ac:dyDescent="0.3">
      <c r="A53" s="28"/>
      <c r="B53" s="17"/>
      <c r="C53" s="18" t="s">
        <v>39</v>
      </c>
    </row>
    <row r="54" spans="1:3" x14ac:dyDescent="0.3">
      <c r="A54" s="19" t="s">
        <v>14</v>
      </c>
      <c r="B54" s="17">
        <v>292120</v>
      </c>
      <c r="C54" s="18" t="s">
        <v>21</v>
      </c>
    </row>
    <row r="55" spans="1:3" x14ac:dyDescent="0.3">
      <c r="A55" s="19" t="s">
        <v>15</v>
      </c>
      <c r="B55" s="17">
        <v>2178000</v>
      </c>
      <c r="C55" s="18" t="s">
        <v>21</v>
      </c>
    </row>
    <row r="56" spans="1:3" x14ac:dyDescent="0.3">
      <c r="A56" s="19" t="s">
        <v>16</v>
      </c>
      <c r="B56" s="17">
        <v>33000</v>
      </c>
      <c r="C56" s="18" t="s">
        <v>21</v>
      </c>
    </row>
    <row r="57" spans="1:3" x14ac:dyDescent="0.3">
      <c r="A57" s="19" t="s">
        <v>17</v>
      </c>
      <c r="B57" s="17">
        <v>27060</v>
      </c>
      <c r="C57" s="18" t="s">
        <v>21</v>
      </c>
    </row>
    <row r="58" spans="1:3" x14ac:dyDescent="0.3">
      <c r="A58" s="19" t="s">
        <v>18</v>
      </c>
      <c r="B58" s="17">
        <v>607190</v>
      </c>
      <c r="C58" s="18" t="s">
        <v>21</v>
      </c>
    </row>
    <row r="59" spans="1:3" x14ac:dyDescent="0.3">
      <c r="A59" s="19" t="s">
        <v>25</v>
      </c>
      <c r="B59" s="17">
        <v>4364480</v>
      </c>
      <c r="C59" s="18" t="s">
        <v>21</v>
      </c>
    </row>
    <row r="60" spans="1:3" x14ac:dyDescent="0.3">
      <c r="A60" s="19" t="s">
        <v>19</v>
      </c>
      <c r="B60" s="17">
        <v>581300</v>
      </c>
      <c r="C60" s="18" t="s">
        <v>21</v>
      </c>
    </row>
    <row r="61" spans="1:3" x14ac:dyDescent="0.3">
      <c r="A61" s="19" t="s">
        <v>27</v>
      </c>
      <c r="B61" s="17">
        <v>6000000</v>
      </c>
      <c r="C61" s="18" t="s">
        <v>28</v>
      </c>
    </row>
    <row r="62" spans="1:3" x14ac:dyDescent="0.3">
      <c r="A62" s="19" t="s">
        <v>29</v>
      </c>
      <c r="B62" s="17">
        <v>15239800</v>
      </c>
      <c r="C62" s="18" t="s">
        <v>30</v>
      </c>
    </row>
    <row r="63" spans="1:3" x14ac:dyDescent="0.3">
      <c r="A63" s="19" t="s">
        <v>31</v>
      </c>
      <c r="B63" s="17">
        <v>1286300</v>
      </c>
      <c r="C63" s="18" t="s">
        <v>32</v>
      </c>
    </row>
    <row r="64" spans="1:3" x14ac:dyDescent="0.3">
      <c r="A64" s="19" t="s">
        <v>33</v>
      </c>
      <c r="B64" s="17">
        <v>273500000</v>
      </c>
      <c r="C64" s="18" t="s">
        <v>34</v>
      </c>
    </row>
    <row r="65" spans="1:3" x14ac:dyDescent="0.3">
      <c r="A65" s="19" t="s">
        <v>35</v>
      </c>
      <c r="B65" s="17">
        <v>14000000</v>
      </c>
      <c r="C65" s="18" t="s">
        <v>36</v>
      </c>
    </row>
    <row r="66" spans="1:3" ht="17.25" thickBot="1" x14ac:dyDescent="0.35">
      <c r="A66" s="20" t="s">
        <v>37</v>
      </c>
      <c r="B66" s="21">
        <f>SUM(B3:B65)</f>
        <v>1486848742</v>
      </c>
      <c r="C66" s="22" t="s">
        <v>47</v>
      </c>
    </row>
  </sheetData>
  <mergeCells count="11">
    <mergeCell ref="A48:A50"/>
    <mergeCell ref="A51:A53"/>
    <mergeCell ref="A3:A17"/>
    <mergeCell ref="A21:A23"/>
    <mergeCell ref="A30:A38"/>
    <mergeCell ref="A44:A47"/>
    <mergeCell ref="A1:C1"/>
    <mergeCell ref="A24:A26"/>
    <mergeCell ref="A27:A29"/>
    <mergeCell ref="A39:A40"/>
    <mergeCell ref="A41:A4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향 천</vt:lpstr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cp:lastPrinted>2016-11-04T03:00:34Z</cp:lastPrinted>
  <dcterms:created xsi:type="dcterms:W3CDTF">2016-11-03T09:12:20Z</dcterms:created>
  <dcterms:modified xsi:type="dcterms:W3CDTF">2016-11-05T02:36:02Z</dcterms:modified>
</cp:coreProperties>
</file>