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4370" windowHeight="6825"/>
  </bookViews>
  <sheets>
    <sheet name="08.13~09.12(하나SK)" sheetId="1" r:id="rId1"/>
    <sheet name="08.09~09.10(기업비씨)" sheetId="2" r:id="rId2"/>
  </sheets>
  <calcPr calcId="152511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C24" i="2" l="1"/>
  <c r="C28" i="2"/>
  <c r="C30" i="2"/>
  <c r="C25" i="2"/>
  <c r="C29" i="2"/>
  <c r="C27" i="2"/>
  <c r="C26" i="2"/>
  <c r="G54" i="2"/>
  <c r="C20" i="2"/>
  <c r="K22" i="1"/>
  <c r="K21" i="1"/>
  <c r="K20" i="1"/>
  <c r="K19" i="1"/>
  <c r="K18" i="1"/>
  <c r="K17" i="1"/>
  <c r="K16" i="1"/>
  <c r="K14" i="1"/>
  <c r="K13" i="1"/>
  <c r="C19" i="1"/>
  <c r="O23" i="1"/>
  <c r="K10" i="1"/>
  <c r="G25" i="1"/>
  <c r="C15" i="1"/>
</calcChain>
</file>

<file path=xl/sharedStrings.xml><?xml version="1.0" encoding="utf-8"?>
<sst xmlns="http://schemas.openxmlformats.org/spreadsheetml/2006/main" count="323" uniqueCount="107">
  <si>
    <t>날짜</t>
    <phoneticPr fontId="2" type="noConversion"/>
  </si>
  <si>
    <t>지출처</t>
    <phoneticPr fontId="2" type="noConversion"/>
  </si>
  <si>
    <t>지출금액</t>
    <phoneticPr fontId="2" type="noConversion"/>
  </si>
  <si>
    <t>지출내역</t>
    <phoneticPr fontId="2" type="noConversion"/>
  </si>
  <si>
    <t>하나SK카드(4736) 대표이사</t>
    <phoneticPr fontId="2" type="noConversion"/>
  </si>
  <si>
    <t>SK텔레콤</t>
    <phoneticPr fontId="2" type="noConversion"/>
  </si>
  <si>
    <t>휴대전화 통신비</t>
    <phoneticPr fontId="2" type="noConversion"/>
  </si>
  <si>
    <t>여자만장어구이</t>
    <phoneticPr fontId="2" type="noConversion"/>
  </si>
  <si>
    <t>합 계</t>
    <phoneticPr fontId="2" type="noConversion"/>
  </si>
  <si>
    <t>한국철도청</t>
    <phoneticPr fontId="2" type="noConversion"/>
  </si>
  <si>
    <t>황금기식당</t>
    <phoneticPr fontId="2" type="noConversion"/>
  </si>
  <si>
    <t>대전역 코레일</t>
    <phoneticPr fontId="2" type="noConversion"/>
  </si>
  <si>
    <t>하남돼지집</t>
    <phoneticPr fontId="2" type="noConversion"/>
  </si>
  <si>
    <t>참치정육점</t>
    <phoneticPr fontId="2" type="noConversion"/>
  </si>
  <si>
    <t>커피보스코</t>
    <phoneticPr fontId="2" type="noConversion"/>
  </si>
  <si>
    <t>해운대복국</t>
    <phoneticPr fontId="2" type="noConversion"/>
  </si>
  <si>
    <t>화통삼가오점</t>
    <phoneticPr fontId="2" type="noConversion"/>
  </si>
  <si>
    <t>출장시 여비교통비</t>
    <phoneticPr fontId="2" type="noConversion"/>
  </si>
  <si>
    <t>승차권 반환수수료</t>
    <phoneticPr fontId="2" type="noConversion"/>
  </si>
  <si>
    <t>중식비</t>
    <phoneticPr fontId="2" type="noConversion"/>
  </si>
  <si>
    <t>직원 회식비</t>
    <phoneticPr fontId="2" type="noConversion"/>
  </si>
  <si>
    <t>석식비</t>
  </si>
  <si>
    <t>석식비</t>
    <phoneticPr fontId="2" type="noConversion"/>
  </si>
  <si>
    <t>보부상마트</t>
    <phoneticPr fontId="2" type="noConversion"/>
  </si>
  <si>
    <t>비둘기황토농원</t>
    <phoneticPr fontId="2" type="noConversion"/>
  </si>
  <si>
    <t>하이퀵용달</t>
    <phoneticPr fontId="2" type="noConversion"/>
  </si>
  <si>
    <t>티머니택시</t>
    <phoneticPr fontId="2" type="noConversion"/>
  </si>
  <si>
    <t>행복조개찜</t>
    <phoneticPr fontId="2" type="noConversion"/>
  </si>
  <si>
    <t>김씨갈비집</t>
    <phoneticPr fontId="2" type="noConversion"/>
  </si>
  <si>
    <t>청정해역</t>
    <phoneticPr fontId="2" type="noConversion"/>
  </si>
  <si>
    <t>지글지글</t>
    <phoneticPr fontId="2" type="noConversion"/>
  </si>
  <si>
    <t>맥주창고</t>
    <phoneticPr fontId="2" type="noConversion"/>
  </si>
  <si>
    <t>이가네찌게</t>
    <phoneticPr fontId="2" type="noConversion"/>
  </si>
  <si>
    <t>오롱골순대국밥</t>
    <phoneticPr fontId="2" type="noConversion"/>
  </si>
  <si>
    <t>비비큐</t>
    <phoneticPr fontId="2" type="noConversion"/>
  </si>
  <si>
    <t>길마차</t>
    <phoneticPr fontId="2" type="noConversion"/>
  </si>
  <si>
    <t>장충동왕족발</t>
    <phoneticPr fontId="2" type="noConversion"/>
  </si>
  <si>
    <t>푸지네뒷고기</t>
    <phoneticPr fontId="2" type="noConversion"/>
  </si>
  <si>
    <t>오통골순대국밥</t>
    <phoneticPr fontId="2" type="noConversion"/>
  </si>
  <si>
    <t>하나SK카드(4710) 임재준실장</t>
    <phoneticPr fontId="2" type="noConversion"/>
  </si>
  <si>
    <t>소모품비</t>
    <phoneticPr fontId="2" type="noConversion"/>
  </si>
  <si>
    <t>운반비</t>
    <phoneticPr fontId="2" type="noConversion"/>
  </si>
  <si>
    <t>여비교통비</t>
    <phoneticPr fontId="2" type="noConversion"/>
  </si>
  <si>
    <t>하나SK카드(6955) 임학수사장님</t>
    <phoneticPr fontId="2" type="noConversion"/>
  </si>
  <si>
    <t>태화원식당</t>
    <phoneticPr fontId="2" type="noConversion"/>
  </si>
  <si>
    <t>김가네면옥</t>
    <phoneticPr fontId="2" type="noConversion"/>
  </si>
  <si>
    <t>송가대구뿔아구찜</t>
    <phoneticPr fontId="2" type="noConversion"/>
  </si>
  <si>
    <t>하늘셀프주유소</t>
    <phoneticPr fontId="2" type="noConversion"/>
  </si>
  <si>
    <t>바디프랜드</t>
    <phoneticPr fontId="2" type="noConversion"/>
  </si>
  <si>
    <t>유류비</t>
    <phoneticPr fontId="2" type="noConversion"/>
  </si>
  <si>
    <t>하나SK카드(6948) 김향란사모님</t>
    <phoneticPr fontId="2" type="noConversion"/>
  </si>
  <si>
    <t>다리위오징어</t>
    <phoneticPr fontId="2" type="noConversion"/>
  </si>
  <si>
    <t>불돈생돈</t>
    <phoneticPr fontId="2" type="noConversion"/>
  </si>
  <si>
    <t>천일주유소</t>
    <phoneticPr fontId="2" type="noConversion"/>
  </si>
  <si>
    <t>해피마트</t>
    <phoneticPr fontId="2" type="noConversion"/>
  </si>
  <si>
    <t>대한사료</t>
    <phoneticPr fontId="2" type="noConversion"/>
  </si>
  <si>
    <t>이모네칼국수</t>
    <phoneticPr fontId="2" type="noConversion"/>
  </si>
  <si>
    <t>하모니정육점</t>
    <phoneticPr fontId="2" type="noConversion"/>
  </si>
  <si>
    <t>옛콩마을</t>
    <phoneticPr fontId="2" type="noConversion"/>
  </si>
  <si>
    <t>이마트 월평점</t>
    <phoneticPr fontId="2" type="noConversion"/>
  </si>
  <si>
    <t>한민순대</t>
    <phoneticPr fontId="2" type="noConversion"/>
  </si>
  <si>
    <t>유성한우</t>
    <phoneticPr fontId="2" type="noConversion"/>
  </si>
  <si>
    <t>사무용품비</t>
    <phoneticPr fontId="2" type="noConversion"/>
  </si>
  <si>
    <t>상품매입</t>
    <phoneticPr fontId="2" type="noConversion"/>
  </si>
  <si>
    <t>하나SK카드(0959) 조주희</t>
    <phoneticPr fontId="2" type="noConversion"/>
  </si>
  <si>
    <t>복리후생비</t>
    <phoneticPr fontId="2" type="noConversion"/>
  </si>
  <si>
    <t>차량유지비(유류비)</t>
    <phoneticPr fontId="2" type="noConversion"/>
  </si>
  <si>
    <t>통신비</t>
    <phoneticPr fontId="2" type="noConversion"/>
  </si>
  <si>
    <t>지급수수료</t>
    <phoneticPr fontId="2" type="noConversion"/>
  </si>
  <si>
    <t>2016.10.5 출금</t>
    <phoneticPr fontId="2" type="noConversion"/>
  </si>
  <si>
    <t>계정별 지출내역</t>
    <phoneticPr fontId="2" type="noConversion"/>
  </si>
  <si>
    <t>기업비씨카드(6962) 대표이사</t>
    <phoneticPr fontId="2" type="noConversion"/>
  </si>
  <si>
    <t>기업비씨카드(0955) 향천사무실</t>
    <phoneticPr fontId="2" type="noConversion"/>
  </si>
  <si>
    <t>기업은행</t>
    <phoneticPr fontId="2" type="noConversion"/>
  </si>
  <si>
    <t>sms이용료</t>
    <phoneticPr fontId="2" type="noConversion"/>
  </si>
  <si>
    <t>대광주유소</t>
    <phoneticPr fontId="2" type="noConversion"/>
  </si>
  <si>
    <t>국가대표주유소</t>
    <phoneticPr fontId="2" type="noConversion"/>
  </si>
  <si>
    <t>한국철도공사</t>
    <phoneticPr fontId="2" type="noConversion"/>
  </si>
  <si>
    <t>자유참치</t>
    <phoneticPr fontId="2" type="noConversion"/>
  </si>
  <si>
    <t>설빙</t>
    <phoneticPr fontId="2" type="noConversion"/>
  </si>
  <si>
    <t>삼성전자서비스</t>
    <phoneticPr fontId="2" type="noConversion"/>
  </si>
  <si>
    <t>백마강민물장어</t>
    <phoneticPr fontId="2" type="noConversion"/>
  </si>
  <si>
    <t>평사휴게소</t>
    <phoneticPr fontId="2" type="noConversion"/>
  </si>
  <si>
    <t>카카오드라이버</t>
    <phoneticPr fontId="2" type="noConversion"/>
  </si>
  <si>
    <t>카라이트카</t>
    <phoneticPr fontId="2" type="noConversion"/>
  </si>
  <si>
    <t>비어스토리</t>
    <phoneticPr fontId="2" type="noConversion"/>
  </si>
  <si>
    <t>차량유지비</t>
    <phoneticPr fontId="2" type="noConversion"/>
  </si>
  <si>
    <t>하이플러스카드</t>
    <phoneticPr fontId="2" type="noConversion"/>
  </si>
  <si>
    <t>하이패스 선불카드</t>
    <phoneticPr fontId="2" type="noConversion"/>
  </si>
  <si>
    <t>장학문구사</t>
    <phoneticPr fontId="2" type="noConversion"/>
  </si>
  <si>
    <t>상록광고</t>
    <phoneticPr fontId="2" type="noConversion"/>
  </si>
  <si>
    <t>금성각</t>
    <phoneticPr fontId="2" type="noConversion"/>
  </si>
  <si>
    <t>명함</t>
    <phoneticPr fontId="2" type="noConversion"/>
  </si>
  <si>
    <t>우리왕만두식당</t>
    <phoneticPr fontId="2" type="noConversion"/>
  </si>
  <si>
    <t>송가대구뽈찜아구찜</t>
    <phoneticPr fontId="2" type="noConversion"/>
  </si>
  <si>
    <t>바로고</t>
    <phoneticPr fontId="2" type="noConversion"/>
  </si>
  <si>
    <t>참스민부사점</t>
    <phoneticPr fontId="2" type="noConversion"/>
  </si>
  <si>
    <t>오산휴게소</t>
    <phoneticPr fontId="2" type="noConversion"/>
  </si>
  <si>
    <t>한결카오토밋션</t>
    <phoneticPr fontId="2" type="noConversion"/>
  </si>
  <si>
    <t>한국야쿠르트</t>
    <phoneticPr fontId="2" type="noConversion"/>
  </si>
  <si>
    <t>하나마트</t>
    <phoneticPr fontId="2" type="noConversion"/>
  </si>
  <si>
    <t>맥도날드</t>
    <phoneticPr fontId="2" type="noConversion"/>
  </si>
  <si>
    <t>미성테크</t>
    <phoneticPr fontId="2" type="noConversion"/>
  </si>
  <si>
    <t>봉고8493,마이티5775</t>
    <phoneticPr fontId="2" type="noConversion"/>
  </si>
  <si>
    <t>정기결재</t>
    <phoneticPr fontId="2" type="noConversion"/>
  </si>
  <si>
    <t>차량유지비(유류비,차량수리)</t>
    <phoneticPr fontId="2" type="noConversion"/>
  </si>
  <si>
    <t>10월 4일 출금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</si>
</sst>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mm&quot;월&quot;\ dd&quot;일&quot;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41" fontId="0" fillId="0" borderId="0" xfId="1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>
      <alignment vertical="center"/>
    </xf>
    <xf numFmtId="41" fontId="0" fillId="0" borderId="0" xfId="1" applyFont="1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41" fontId="0" fillId="0" borderId="7" xfId="1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1" fontId="0" fillId="0" borderId="7" xfId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1" fontId="0" fillId="0" borderId="10" xfId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1" fontId="0" fillId="0" borderId="18" xfId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76" fontId="0" fillId="0" borderId="9" xfId="0" applyNumberFormat="1" applyBorder="1">
      <alignment vertical="center"/>
    </xf>
    <xf numFmtId="0" fontId="0" fillId="0" borderId="10" xfId="0" applyBorder="1">
      <alignment vertical="center"/>
    </xf>
    <xf numFmtId="41" fontId="0" fillId="0" borderId="10" xfId="1" applyFont="1" applyBorder="1">
      <alignment vertical="center"/>
    </xf>
    <xf numFmtId="0" fontId="0" fillId="0" borderId="11" xfId="0" applyBorder="1">
      <alignment vertical="center"/>
    </xf>
    <xf numFmtId="176" fontId="0" fillId="0" borderId="17" xfId="0" applyNumberFormat="1" applyBorder="1">
      <alignment vertical="center"/>
    </xf>
    <xf numFmtId="0" fontId="0" fillId="0" borderId="18" xfId="0" applyBorder="1">
      <alignment vertical="center"/>
    </xf>
    <xf numFmtId="41" fontId="0" fillId="0" borderId="18" xfId="1" applyFont="1" applyBorder="1">
      <alignment vertical="center"/>
    </xf>
    <xf numFmtId="0" fontId="0" fillId="0" borderId="19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3" fillId="0" borderId="13" xfId="1" applyFont="1" applyBorder="1">
      <alignment vertical="center"/>
    </xf>
    <xf numFmtId="0" fontId="0" fillId="0" borderId="14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workbookViewId="0">
      <selection activeCell="C23" sqref="C23"/>
    </sheetView>
  </sheetViews>
  <sheetFormatPr defaultRowHeight="16.5" x14ac:dyDescent="0.3"/>
  <cols>
    <col min="1" max="1" width="9.875" style="1" bestFit="1" customWidth="1"/>
    <col min="2" max="2" width="14.75" style="1" customWidth="1"/>
    <col min="3" max="3" width="10.5" style="3" bestFit="1" customWidth="1"/>
    <col min="4" max="4" width="17.875" style="1" bestFit="1" customWidth="1"/>
    <col min="5" max="5" width="9.875" style="1" bestFit="1" customWidth="1"/>
    <col min="6" max="6" width="15.125" style="1" bestFit="1" customWidth="1"/>
    <col min="7" max="7" width="14.375" style="3" customWidth="1"/>
    <col min="8" max="8" width="15.25" style="1" customWidth="1"/>
    <col min="9" max="9" width="11.25" style="1" customWidth="1"/>
    <col min="10" max="10" width="17.5" style="1" customWidth="1"/>
    <col min="11" max="11" width="13.125" style="3" customWidth="1"/>
    <col min="12" max="12" width="15.5" style="1" customWidth="1"/>
    <col min="13" max="13" width="9.875" style="1" bestFit="1" customWidth="1"/>
    <col min="14" max="14" width="13.75" style="1" customWidth="1"/>
    <col min="15" max="15" width="15.25" style="3" customWidth="1"/>
    <col min="16" max="16" width="15.375" style="1" customWidth="1"/>
    <col min="17" max="16384" width="9" style="1"/>
  </cols>
  <sheetData>
    <row r="1" spans="1:16" ht="30.75" customHeight="1" x14ac:dyDescent="0.3">
      <c r="A1" s="14" t="s">
        <v>4</v>
      </c>
      <c r="B1" s="15"/>
      <c r="C1" s="15"/>
      <c r="D1" s="16"/>
      <c r="E1" s="14" t="s">
        <v>39</v>
      </c>
      <c r="F1" s="15"/>
      <c r="G1" s="15"/>
      <c r="H1" s="16"/>
      <c r="I1" s="14" t="s">
        <v>43</v>
      </c>
      <c r="J1" s="15"/>
      <c r="K1" s="15"/>
      <c r="L1" s="16"/>
      <c r="M1" s="21" t="s">
        <v>50</v>
      </c>
      <c r="N1" s="15"/>
      <c r="O1" s="15"/>
      <c r="P1" s="16"/>
    </row>
    <row r="2" spans="1:16" ht="21.75" customHeight="1" thickBot="1" x14ac:dyDescent="0.35">
      <c r="A2" s="17" t="s">
        <v>0</v>
      </c>
      <c r="B2" s="18" t="s">
        <v>1</v>
      </c>
      <c r="C2" s="19" t="s">
        <v>2</v>
      </c>
      <c r="D2" s="20" t="s">
        <v>3</v>
      </c>
      <c r="E2" s="17" t="s">
        <v>0</v>
      </c>
      <c r="F2" s="18" t="s">
        <v>1</v>
      </c>
      <c r="G2" s="19" t="s">
        <v>2</v>
      </c>
      <c r="H2" s="20" t="s">
        <v>3</v>
      </c>
      <c r="I2" s="17" t="s">
        <v>0</v>
      </c>
      <c r="J2" s="18" t="s">
        <v>1</v>
      </c>
      <c r="K2" s="19" t="s">
        <v>2</v>
      </c>
      <c r="L2" s="20" t="s">
        <v>3</v>
      </c>
      <c r="M2" s="22" t="s">
        <v>0</v>
      </c>
      <c r="N2" s="18" t="s">
        <v>1</v>
      </c>
      <c r="O2" s="19" t="s">
        <v>2</v>
      </c>
      <c r="P2" s="20" t="s">
        <v>3</v>
      </c>
    </row>
    <row r="3" spans="1:16" ht="21.75" customHeight="1" x14ac:dyDescent="0.3">
      <c r="A3" s="27">
        <v>42597</v>
      </c>
      <c r="B3" s="28" t="s">
        <v>5</v>
      </c>
      <c r="C3" s="29">
        <v>33110</v>
      </c>
      <c r="D3" s="30" t="s">
        <v>6</v>
      </c>
      <c r="E3" s="27">
        <v>42595</v>
      </c>
      <c r="F3" s="28" t="s">
        <v>23</v>
      </c>
      <c r="G3" s="29">
        <v>110600</v>
      </c>
      <c r="H3" s="30" t="s">
        <v>40</v>
      </c>
      <c r="I3" s="27">
        <v>42595</v>
      </c>
      <c r="J3" s="28" t="s">
        <v>44</v>
      </c>
      <c r="K3" s="29">
        <v>195000</v>
      </c>
      <c r="L3" s="30" t="s">
        <v>22</v>
      </c>
      <c r="M3" s="27">
        <v>42597</v>
      </c>
      <c r="N3" s="28" t="s">
        <v>5</v>
      </c>
      <c r="O3" s="29">
        <v>247320</v>
      </c>
      <c r="P3" s="30" t="s">
        <v>6</v>
      </c>
    </row>
    <row r="4" spans="1:16" ht="21.75" customHeight="1" x14ac:dyDescent="0.3">
      <c r="A4" s="31">
        <v>42604</v>
      </c>
      <c r="B4" s="32" t="s">
        <v>7</v>
      </c>
      <c r="C4" s="33">
        <v>111000</v>
      </c>
      <c r="D4" s="34" t="s">
        <v>22</v>
      </c>
      <c r="E4" s="31">
        <v>42595</v>
      </c>
      <c r="F4" s="32" t="s">
        <v>24</v>
      </c>
      <c r="G4" s="33">
        <v>432000</v>
      </c>
      <c r="H4" s="34" t="s">
        <v>20</v>
      </c>
      <c r="I4" s="31">
        <v>42608</v>
      </c>
      <c r="J4" s="32" t="s">
        <v>45</v>
      </c>
      <c r="K4" s="33">
        <v>14000</v>
      </c>
      <c r="L4" s="34" t="s">
        <v>19</v>
      </c>
      <c r="M4" s="31">
        <v>42599</v>
      </c>
      <c r="N4" s="32" t="s">
        <v>51</v>
      </c>
      <c r="O4" s="33">
        <v>39000</v>
      </c>
      <c r="P4" s="34" t="s">
        <v>21</v>
      </c>
    </row>
    <row r="5" spans="1:16" ht="21.75" customHeight="1" x14ac:dyDescent="0.3">
      <c r="A5" s="31">
        <v>42606</v>
      </c>
      <c r="B5" s="32" t="s">
        <v>9</v>
      </c>
      <c r="C5" s="33">
        <v>33200</v>
      </c>
      <c r="D5" s="34" t="s">
        <v>17</v>
      </c>
      <c r="E5" s="31">
        <v>42595</v>
      </c>
      <c r="F5" s="32" t="s">
        <v>25</v>
      </c>
      <c r="G5" s="33">
        <v>330000</v>
      </c>
      <c r="H5" s="34" t="s">
        <v>41</v>
      </c>
      <c r="I5" s="31">
        <v>42612</v>
      </c>
      <c r="J5" s="32" t="s">
        <v>46</v>
      </c>
      <c r="K5" s="33">
        <v>59000</v>
      </c>
      <c r="L5" s="34" t="s">
        <v>22</v>
      </c>
      <c r="M5" s="31">
        <v>42605</v>
      </c>
      <c r="N5" s="32" t="s">
        <v>52</v>
      </c>
      <c r="O5" s="33">
        <v>59000</v>
      </c>
      <c r="P5" s="34" t="s">
        <v>22</v>
      </c>
    </row>
    <row r="6" spans="1:16" ht="21.75" customHeight="1" x14ac:dyDescent="0.3">
      <c r="A6" s="31">
        <v>42606</v>
      </c>
      <c r="B6" s="32" t="s">
        <v>9</v>
      </c>
      <c r="C6" s="33">
        <v>2400</v>
      </c>
      <c r="D6" s="34" t="s">
        <v>18</v>
      </c>
      <c r="E6" s="31">
        <v>42595</v>
      </c>
      <c r="F6" s="32" t="s">
        <v>26</v>
      </c>
      <c r="G6" s="33">
        <v>3200</v>
      </c>
      <c r="H6" s="34" t="s">
        <v>42</v>
      </c>
      <c r="I6" s="31">
        <v>42620</v>
      </c>
      <c r="J6" s="32" t="s">
        <v>46</v>
      </c>
      <c r="K6" s="33">
        <v>49000</v>
      </c>
      <c r="L6" s="34" t="s">
        <v>22</v>
      </c>
      <c r="M6" s="31">
        <v>42607</v>
      </c>
      <c r="N6" s="32" t="s">
        <v>53</v>
      </c>
      <c r="O6" s="33">
        <v>60000</v>
      </c>
      <c r="P6" s="34" t="s">
        <v>49</v>
      </c>
    </row>
    <row r="7" spans="1:16" ht="21.75" customHeight="1" x14ac:dyDescent="0.3">
      <c r="A7" s="31">
        <v>42609</v>
      </c>
      <c r="B7" s="32" t="s">
        <v>10</v>
      </c>
      <c r="C7" s="33">
        <v>18000</v>
      </c>
      <c r="D7" s="34" t="s">
        <v>19</v>
      </c>
      <c r="E7" s="31">
        <v>42597</v>
      </c>
      <c r="F7" s="32" t="s">
        <v>5</v>
      </c>
      <c r="G7" s="33">
        <v>165930</v>
      </c>
      <c r="H7" s="34" t="s">
        <v>6</v>
      </c>
      <c r="I7" s="31">
        <v>42621</v>
      </c>
      <c r="J7" s="32" t="s">
        <v>47</v>
      </c>
      <c r="K7" s="33">
        <v>90000</v>
      </c>
      <c r="L7" s="34" t="s">
        <v>49</v>
      </c>
      <c r="M7" s="31">
        <v>42607</v>
      </c>
      <c r="N7" s="32" t="s">
        <v>54</v>
      </c>
      <c r="O7" s="33">
        <v>45000</v>
      </c>
      <c r="P7" s="34" t="s">
        <v>62</v>
      </c>
    </row>
    <row r="8" spans="1:16" ht="21.75" customHeight="1" x14ac:dyDescent="0.3">
      <c r="A8" s="31">
        <v>42611</v>
      </c>
      <c r="B8" s="32" t="s">
        <v>11</v>
      </c>
      <c r="C8" s="33">
        <v>4900</v>
      </c>
      <c r="D8" s="34" t="s">
        <v>19</v>
      </c>
      <c r="E8" s="31">
        <v>42599</v>
      </c>
      <c r="F8" s="32" t="s">
        <v>27</v>
      </c>
      <c r="G8" s="33">
        <v>77000</v>
      </c>
      <c r="H8" s="34" t="s">
        <v>20</v>
      </c>
      <c r="I8" s="31">
        <v>42623</v>
      </c>
      <c r="J8" s="32" t="s">
        <v>46</v>
      </c>
      <c r="K8" s="33">
        <v>103000</v>
      </c>
      <c r="L8" s="34" t="s">
        <v>22</v>
      </c>
      <c r="M8" s="31">
        <v>42608</v>
      </c>
      <c r="N8" s="32" t="s">
        <v>55</v>
      </c>
      <c r="O8" s="33">
        <v>78000</v>
      </c>
      <c r="P8" s="34" t="s">
        <v>40</v>
      </c>
    </row>
    <row r="9" spans="1:16" ht="21.75" customHeight="1" x14ac:dyDescent="0.3">
      <c r="A9" s="31">
        <v>42612</v>
      </c>
      <c r="B9" s="32" t="s">
        <v>12</v>
      </c>
      <c r="C9" s="33">
        <v>85000</v>
      </c>
      <c r="D9" s="34" t="s">
        <v>20</v>
      </c>
      <c r="E9" s="31">
        <v>42599</v>
      </c>
      <c r="F9" s="32" t="s">
        <v>28</v>
      </c>
      <c r="G9" s="33">
        <v>57000</v>
      </c>
      <c r="H9" s="34" t="s">
        <v>20</v>
      </c>
      <c r="I9" s="31">
        <v>42625</v>
      </c>
      <c r="J9" s="32" t="s">
        <v>48</v>
      </c>
      <c r="K9" s="33">
        <v>129400</v>
      </c>
      <c r="L9" s="34" t="s">
        <v>40</v>
      </c>
      <c r="M9" s="31">
        <v>42609</v>
      </c>
      <c r="N9" s="32" t="s">
        <v>56</v>
      </c>
      <c r="O9" s="33">
        <v>25000</v>
      </c>
      <c r="P9" s="34" t="s">
        <v>19</v>
      </c>
    </row>
    <row r="10" spans="1:16" ht="21.75" customHeight="1" thickBot="1" x14ac:dyDescent="0.35">
      <c r="A10" s="31">
        <v>42612</v>
      </c>
      <c r="B10" s="32" t="s">
        <v>13</v>
      </c>
      <c r="C10" s="33">
        <v>94000</v>
      </c>
      <c r="D10" s="34" t="s">
        <v>20</v>
      </c>
      <c r="E10" s="31">
        <v>42600</v>
      </c>
      <c r="F10" s="32" t="s">
        <v>29</v>
      </c>
      <c r="G10" s="33">
        <v>29000</v>
      </c>
      <c r="H10" s="34" t="s">
        <v>22</v>
      </c>
      <c r="I10" s="35" t="s">
        <v>8</v>
      </c>
      <c r="J10" s="36"/>
      <c r="K10" s="37">
        <f>SUM(K3:K9)</f>
        <v>639400</v>
      </c>
      <c r="L10" s="20"/>
      <c r="M10" s="31">
        <v>42613</v>
      </c>
      <c r="N10" s="32" t="s">
        <v>57</v>
      </c>
      <c r="O10" s="33">
        <v>15700</v>
      </c>
      <c r="P10" s="34" t="s">
        <v>19</v>
      </c>
    </row>
    <row r="11" spans="1:16" ht="21.75" customHeight="1" x14ac:dyDescent="0.3">
      <c r="A11" s="31">
        <v>42614</v>
      </c>
      <c r="B11" s="32" t="s">
        <v>14</v>
      </c>
      <c r="C11" s="33">
        <v>5200</v>
      </c>
      <c r="D11" s="34" t="s">
        <v>19</v>
      </c>
      <c r="E11" s="31">
        <v>42602</v>
      </c>
      <c r="F11" s="32" t="s">
        <v>30</v>
      </c>
      <c r="G11" s="33">
        <v>39000</v>
      </c>
      <c r="H11" s="34" t="s">
        <v>22</v>
      </c>
      <c r="I11" s="48" t="s">
        <v>70</v>
      </c>
      <c r="J11" s="49"/>
      <c r="K11" s="49"/>
      <c r="L11" s="50"/>
      <c r="M11" s="31">
        <v>42613</v>
      </c>
      <c r="N11" s="32" t="s">
        <v>26</v>
      </c>
      <c r="O11" s="33">
        <v>4600</v>
      </c>
      <c r="P11" s="34" t="s">
        <v>42</v>
      </c>
    </row>
    <row r="12" spans="1:16" ht="21.75" customHeight="1" thickBot="1" x14ac:dyDescent="0.35">
      <c r="A12" s="31">
        <v>42614</v>
      </c>
      <c r="B12" s="32" t="s">
        <v>15</v>
      </c>
      <c r="C12" s="33">
        <v>30000</v>
      </c>
      <c r="D12" s="34" t="s">
        <v>19</v>
      </c>
      <c r="E12" s="31">
        <v>42604</v>
      </c>
      <c r="F12" s="32" t="s">
        <v>31</v>
      </c>
      <c r="G12" s="33">
        <v>55000</v>
      </c>
      <c r="H12" s="34" t="s">
        <v>20</v>
      </c>
      <c r="I12" s="51"/>
      <c r="J12" s="52"/>
      <c r="K12" s="52"/>
      <c r="L12" s="53"/>
      <c r="M12" s="31">
        <v>42613</v>
      </c>
      <c r="N12" s="32" t="s">
        <v>26</v>
      </c>
      <c r="O12" s="33">
        <v>5800</v>
      </c>
      <c r="P12" s="34" t="s">
        <v>42</v>
      </c>
    </row>
    <row r="13" spans="1:16" ht="21.75" customHeight="1" x14ac:dyDescent="0.3">
      <c r="A13" s="31">
        <v>42614</v>
      </c>
      <c r="B13" s="32" t="s">
        <v>16</v>
      </c>
      <c r="C13" s="33">
        <v>60500</v>
      </c>
      <c r="D13" s="34" t="s">
        <v>22</v>
      </c>
      <c r="E13" s="31">
        <v>42605</v>
      </c>
      <c r="F13" s="32" t="s">
        <v>29</v>
      </c>
      <c r="G13" s="33">
        <v>29000</v>
      </c>
      <c r="H13" s="34" t="s">
        <v>22</v>
      </c>
      <c r="I13" s="38" t="s">
        <v>65</v>
      </c>
      <c r="J13" s="39"/>
      <c r="K13" s="29">
        <f>C4+C7+C8+C9+C10+C11+C12+C13+G4+G8+G9+G10+G11+G12+G13+G14+G15+G16+G17+G18+G19+G20+G21+G22+G23+G24+K3+K4+K5+K6+K8+O4+O5+O9+O10+O14+O20+O21+O22</f>
        <v>2279200</v>
      </c>
      <c r="L13" s="30"/>
      <c r="M13" s="31">
        <v>42614</v>
      </c>
      <c r="N13" s="32" t="s">
        <v>26</v>
      </c>
      <c r="O13" s="33">
        <v>9300</v>
      </c>
      <c r="P13" s="34" t="s">
        <v>42</v>
      </c>
    </row>
    <row r="14" spans="1:16" ht="21.75" customHeight="1" x14ac:dyDescent="0.3">
      <c r="A14" s="31">
        <v>42625</v>
      </c>
      <c r="B14" s="32" t="s">
        <v>9</v>
      </c>
      <c r="C14" s="33">
        <v>33200</v>
      </c>
      <c r="D14" s="34" t="s">
        <v>17</v>
      </c>
      <c r="E14" s="31">
        <v>42606</v>
      </c>
      <c r="F14" s="32" t="s">
        <v>32</v>
      </c>
      <c r="G14" s="33">
        <v>10000</v>
      </c>
      <c r="H14" s="34" t="s">
        <v>19</v>
      </c>
      <c r="I14" s="45" t="s">
        <v>42</v>
      </c>
      <c r="J14" s="46"/>
      <c r="K14" s="33">
        <f>C5+C14+C18+G6+O11+O12+O13+O15</f>
        <v>107900</v>
      </c>
      <c r="L14" s="34"/>
      <c r="M14" s="31">
        <v>42614</v>
      </c>
      <c r="N14" s="32" t="s">
        <v>58</v>
      </c>
      <c r="O14" s="33">
        <v>20000</v>
      </c>
      <c r="P14" s="34" t="s">
        <v>19</v>
      </c>
    </row>
    <row r="15" spans="1:16" ht="21.75" customHeight="1" thickBot="1" x14ac:dyDescent="0.35">
      <c r="A15" s="35" t="s">
        <v>8</v>
      </c>
      <c r="B15" s="36"/>
      <c r="C15" s="37">
        <f>SUM(C3:C14)</f>
        <v>510510</v>
      </c>
      <c r="D15" s="20"/>
      <c r="E15" s="31">
        <v>42608</v>
      </c>
      <c r="F15" s="32" t="s">
        <v>33</v>
      </c>
      <c r="G15" s="33">
        <v>33000</v>
      </c>
      <c r="H15" s="34" t="s">
        <v>19</v>
      </c>
      <c r="I15" s="45" t="s">
        <v>66</v>
      </c>
      <c r="J15" s="46"/>
      <c r="K15" s="33">
        <f>K7+O6</f>
        <v>150000</v>
      </c>
      <c r="L15" s="34"/>
      <c r="M15" s="31">
        <v>42614</v>
      </c>
      <c r="N15" s="32" t="s">
        <v>26</v>
      </c>
      <c r="O15" s="33">
        <v>9800</v>
      </c>
      <c r="P15" s="34" t="s">
        <v>42</v>
      </c>
    </row>
    <row r="16" spans="1:16" ht="24" customHeight="1" x14ac:dyDescent="0.3">
      <c r="A16" s="42" t="s">
        <v>64</v>
      </c>
      <c r="B16" s="43"/>
      <c r="C16" s="43"/>
      <c r="D16" s="44"/>
      <c r="E16" s="31">
        <v>42609</v>
      </c>
      <c r="F16" s="32" t="s">
        <v>34</v>
      </c>
      <c r="G16" s="33">
        <v>20900</v>
      </c>
      <c r="H16" s="34" t="s">
        <v>22</v>
      </c>
      <c r="I16" s="45" t="s">
        <v>40</v>
      </c>
      <c r="J16" s="46"/>
      <c r="K16" s="33">
        <f>G3+K9+O8</f>
        <v>318000</v>
      </c>
      <c r="L16" s="34"/>
      <c r="M16" s="31">
        <v>42614</v>
      </c>
      <c r="N16" s="32" t="s">
        <v>59</v>
      </c>
      <c r="O16" s="33">
        <v>1900460</v>
      </c>
      <c r="P16" s="34" t="s">
        <v>63</v>
      </c>
    </row>
    <row r="17" spans="1:16" ht="21.75" customHeight="1" x14ac:dyDescent="0.3">
      <c r="A17" s="41" t="s">
        <v>0</v>
      </c>
      <c r="B17" s="32" t="s">
        <v>1</v>
      </c>
      <c r="C17" s="33" t="s">
        <v>2</v>
      </c>
      <c r="D17" s="34" t="s">
        <v>3</v>
      </c>
      <c r="E17" s="31">
        <v>42611</v>
      </c>
      <c r="F17" s="32" t="s">
        <v>35</v>
      </c>
      <c r="G17" s="33">
        <v>90000</v>
      </c>
      <c r="H17" s="34" t="s">
        <v>20</v>
      </c>
      <c r="I17" s="45" t="s">
        <v>41</v>
      </c>
      <c r="J17" s="46"/>
      <c r="K17" s="33">
        <f>G5</f>
        <v>330000</v>
      </c>
      <c r="L17" s="34"/>
      <c r="M17" s="31">
        <v>42614</v>
      </c>
      <c r="N17" s="32" t="s">
        <v>59</v>
      </c>
      <c r="O17" s="33">
        <v>9502300</v>
      </c>
      <c r="P17" s="34" t="s">
        <v>63</v>
      </c>
    </row>
    <row r="18" spans="1:16" ht="21.75" customHeight="1" x14ac:dyDescent="0.3">
      <c r="A18" s="31">
        <v>42622</v>
      </c>
      <c r="B18" s="32" t="s">
        <v>26</v>
      </c>
      <c r="C18" s="33">
        <v>8800</v>
      </c>
      <c r="D18" s="34" t="s">
        <v>42</v>
      </c>
      <c r="E18" s="31">
        <v>42612</v>
      </c>
      <c r="F18" s="32" t="s">
        <v>32</v>
      </c>
      <c r="G18" s="33">
        <v>59000</v>
      </c>
      <c r="H18" s="34" t="s">
        <v>19</v>
      </c>
      <c r="I18" s="45" t="s">
        <v>67</v>
      </c>
      <c r="J18" s="46"/>
      <c r="K18" s="33">
        <f>C3+G7+O3</f>
        <v>446360</v>
      </c>
      <c r="L18" s="34"/>
      <c r="M18" s="31">
        <v>42614</v>
      </c>
      <c r="N18" s="32" t="s">
        <v>59</v>
      </c>
      <c r="O18" s="33">
        <v>4764140</v>
      </c>
      <c r="P18" s="34" t="s">
        <v>63</v>
      </c>
    </row>
    <row r="19" spans="1:16" ht="21.75" customHeight="1" thickBot="1" x14ac:dyDescent="0.35">
      <c r="A19" s="35" t="s">
        <v>8</v>
      </c>
      <c r="B19" s="36"/>
      <c r="C19" s="37">
        <f>SUM(C18)</f>
        <v>8800</v>
      </c>
      <c r="D19" s="20"/>
      <c r="E19" s="31">
        <v>42613</v>
      </c>
      <c r="F19" s="32" t="s">
        <v>36</v>
      </c>
      <c r="G19" s="33">
        <v>28000</v>
      </c>
      <c r="H19" s="34" t="s">
        <v>19</v>
      </c>
      <c r="I19" s="45" t="s">
        <v>68</v>
      </c>
      <c r="J19" s="46"/>
      <c r="K19" s="33">
        <f>C6</f>
        <v>2400</v>
      </c>
      <c r="L19" s="34"/>
      <c r="M19" s="31">
        <v>42615</v>
      </c>
      <c r="N19" s="32" t="s">
        <v>54</v>
      </c>
      <c r="O19" s="33">
        <v>8800</v>
      </c>
      <c r="P19" s="34" t="s">
        <v>62</v>
      </c>
    </row>
    <row r="20" spans="1:16" ht="21.75" customHeight="1" x14ac:dyDescent="0.3">
      <c r="A20" s="4"/>
      <c r="B20" s="5"/>
      <c r="C20" s="6"/>
      <c r="D20" s="7"/>
      <c r="E20" s="31">
        <v>42619</v>
      </c>
      <c r="F20" s="32" t="s">
        <v>32</v>
      </c>
      <c r="G20" s="33">
        <v>20000</v>
      </c>
      <c r="H20" s="34" t="s">
        <v>19</v>
      </c>
      <c r="I20" s="45" t="s">
        <v>62</v>
      </c>
      <c r="J20" s="46"/>
      <c r="K20" s="33">
        <f>O7+O19</f>
        <v>53800</v>
      </c>
      <c r="L20" s="34"/>
      <c r="M20" s="31">
        <v>42615</v>
      </c>
      <c r="N20" s="32" t="s">
        <v>60</v>
      </c>
      <c r="O20" s="33">
        <v>57000</v>
      </c>
      <c r="P20" s="34" t="s">
        <v>22</v>
      </c>
    </row>
    <row r="21" spans="1:16" ht="21.75" customHeight="1" x14ac:dyDescent="0.3">
      <c r="A21" s="4"/>
      <c r="B21" s="5"/>
      <c r="C21" s="6"/>
      <c r="D21" s="7"/>
      <c r="E21" s="31">
        <v>42622</v>
      </c>
      <c r="F21" s="32" t="s">
        <v>35</v>
      </c>
      <c r="G21" s="33">
        <v>51000</v>
      </c>
      <c r="H21" s="34" t="s">
        <v>20</v>
      </c>
      <c r="I21" s="45" t="s">
        <v>63</v>
      </c>
      <c r="J21" s="46"/>
      <c r="K21" s="33">
        <f>O16+O17+O18</f>
        <v>16166900</v>
      </c>
      <c r="L21" s="34"/>
      <c r="M21" s="31">
        <v>42622</v>
      </c>
      <c r="N21" s="32" t="s">
        <v>58</v>
      </c>
      <c r="O21" s="33">
        <v>26000</v>
      </c>
      <c r="P21" s="34" t="s">
        <v>19</v>
      </c>
    </row>
    <row r="22" spans="1:16" ht="21.75" customHeight="1" thickBot="1" x14ac:dyDescent="0.35">
      <c r="A22" s="4"/>
      <c r="B22" s="5"/>
      <c r="C22" s="6"/>
      <c r="D22" s="7"/>
      <c r="E22" s="31">
        <v>42622</v>
      </c>
      <c r="F22" s="32" t="s">
        <v>37</v>
      </c>
      <c r="G22" s="33">
        <v>25000</v>
      </c>
      <c r="H22" s="34" t="s">
        <v>20</v>
      </c>
      <c r="I22" s="35" t="s">
        <v>8</v>
      </c>
      <c r="J22" s="36"/>
      <c r="K22" s="37">
        <f>SUM(K13:K21)</f>
        <v>19854560</v>
      </c>
      <c r="L22" s="47" t="s">
        <v>69</v>
      </c>
      <c r="M22" s="31">
        <v>42625</v>
      </c>
      <c r="N22" s="32" t="s">
        <v>61</v>
      </c>
      <c r="O22" s="33">
        <v>90000</v>
      </c>
      <c r="P22" s="34" t="s">
        <v>22</v>
      </c>
    </row>
    <row r="23" spans="1:16" ht="21.75" customHeight="1" thickBot="1" x14ac:dyDescent="0.35">
      <c r="A23" s="4"/>
      <c r="B23" s="5"/>
      <c r="C23" s="6"/>
      <c r="D23" s="7"/>
      <c r="E23" s="31">
        <v>42623</v>
      </c>
      <c r="F23" s="32" t="s">
        <v>30</v>
      </c>
      <c r="G23" s="33">
        <v>30000</v>
      </c>
      <c r="H23" s="34" t="s">
        <v>19</v>
      </c>
      <c r="I23" s="4"/>
      <c r="J23" s="5"/>
      <c r="K23" s="6"/>
      <c r="L23" s="7"/>
      <c r="M23" s="35" t="s">
        <v>8</v>
      </c>
      <c r="N23" s="36"/>
      <c r="O23" s="37">
        <f>SUM(O3:O22)</f>
        <v>16967220</v>
      </c>
      <c r="P23" s="20"/>
    </row>
    <row r="24" spans="1:16" ht="21.75" customHeight="1" x14ac:dyDescent="0.3">
      <c r="A24" s="4"/>
      <c r="B24" s="5"/>
      <c r="C24" s="6"/>
      <c r="D24" s="7"/>
      <c r="E24" s="31">
        <v>42624</v>
      </c>
      <c r="F24" s="32" t="s">
        <v>38</v>
      </c>
      <c r="G24" s="33">
        <v>34000</v>
      </c>
      <c r="H24" s="34" t="s">
        <v>19</v>
      </c>
      <c r="I24" s="4"/>
      <c r="J24" s="5"/>
      <c r="K24" s="6"/>
      <c r="L24" s="7"/>
      <c r="M24" s="5"/>
      <c r="N24" s="5"/>
      <c r="O24" s="6"/>
      <c r="P24" s="7"/>
    </row>
    <row r="25" spans="1:16" ht="21.75" customHeight="1" thickBot="1" x14ac:dyDescent="0.35">
      <c r="A25" s="23"/>
      <c r="B25" s="24"/>
      <c r="C25" s="25"/>
      <c r="D25" s="26"/>
      <c r="E25" s="35" t="s">
        <v>8</v>
      </c>
      <c r="F25" s="36"/>
      <c r="G25" s="37">
        <f>SUM(G3:G24)</f>
        <v>1728630</v>
      </c>
      <c r="H25" s="20"/>
      <c r="I25" s="23"/>
      <c r="J25" s="24"/>
      <c r="K25" s="25"/>
      <c r="L25" s="26"/>
      <c r="M25" s="24"/>
      <c r="N25" s="24"/>
      <c r="O25" s="25"/>
      <c r="P25" s="26"/>
    </row>
    <row r="26" spans="1:16" ht="21.75" customHeight="1" x14ac:dyDescent="0.3"/>
  </sheetData>
  <mergeCells count="21">
    <mergeCell ref="I19:J19"/>
    <mergeCell ref="I20:J20"/>
    <mergeCell ref="I21:J21"/>
    <mergeCell ref="I22:J22"/>
    <mergeCell ref="I11:L12"/>
    <mergeCell ref="E25:F25"/>
    <mergeCell ref="I10:J10"/>
    <mergeCell ref="M23:N23"/>
    <mergeCell ref="A19:B19"/>
    <mergeCell ref="I13:J13"/>
    <mergeCell ref="I14:J14"/>
    <mergeCell ref="I15:J15"/>
    <mergeCell ref="I16:J16"/>
    <mergeCell ref="I17:J17"/>
    <mergeCell ref="I18:J18"/>
    <mergeCell ref="A1:D1"/>
    <mergeCell ref="E1:H1"/>
    <mergeCell ref="I1:L1"/>
    <mergeCell ref="M1:P1"/>
    <mergeCell ref="A16:D16"/>
    <mergeCell ref="A15:B15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19" workbookViewId="0">
      <selection activeCell="D32" sqref="D32"/>
    </sheetView>
  </sheetViews>
  <sheetFormatPr defaultRowHeight="16.5" x14ac:dyDescent="0.3"/>
  <cols>
    <col min="1" max="1" width="9.375" customWidth="1"/>
    <col min="2" max="2" width="15.125" bestFit="1" customWidth="1"/>
    <col min="3" max="3" width="12.625" style="2" customWidth="1"/>
    <col min="4" max="4" width="18.625" customWidth="1"/>
    <col min="5" max="5" width="10" customWidth="1"/>
    <col min="6" max="6" width="17.25" customWidth="1"/>
    <col min="7" max="7" width="12.375" style="2" bestFit="1" customWidth="1"/>
    <col min="8" max="8" width="20" customWidth="1"/>
  </cols>
  <sheetData>
    <row r="1" spans="1:8" ht="24" customHeight="1" x14ac:dyDescent="0.3">
      <c r="A1" s="14" t="s">
        <v>71</v>
      </c>
      <c r="B1" s="15"/>
      <c r="C1" s="15"/>
      <c r="D1" s="16"/>
      <c r="E1" s="14" t="s">
        <v>72</v>
      </c>
      <c r="F1" s="15"/>
      <c r="G1" s="15"/>
      <c r="H1" s="16"/>
    </row>
    <row r="2" spans="1:8" ht="24" customHeight="1" thickBot="1" x14ac:dyDescent="0.35">
      <c r="A2" s="17" t="s">
        <v>0</v>
      </c>
      <c r="B2" s="18" t="s">
        <v>1</v>
      </c>
      <c r="C2" s="19" t="s">
        <v>2</v>
      </c>
      <c r="D2" s="20" t="s">
        <v>3</v>
      </c>
      <c r="E2" s="17" t="s">
        <v>0</v>
      </c>
      <c r="F2" s="18" t="s">
        <v>1</v>
      </c>
      <c r="G2" s="19" t="s">
        <v>2</v>
      </c>
      <c r="H2" s="20" t="s">
        <v>3</v>
      </c>
    </row>
    <row r="3" spans="1:8" x14ac:dyDescent="0.3">
      <c r="A3" s="54">
        <v>42570</v>
      </c>
      <c r="B3" s="55" t="s">
        <v>73</v>
      </c>
      <c r="C3" s="56">
        <v>400</v>
      </c>
      <c r="D3" s="66" t="s">
        <v>74</v>
      </c>
      <c r="E3" s="54">
        <v>42591</v>
      </c>
      <c r="F3" s="55" t="s">
        <v>87</v>
      </c>
      <c r="G3" s="56">
        <v>200000</v>
      </c>
      <c r="H3" s="57" t="s">
        <v>88</v>
      </c>
    </row>
    <row r="4" spans="1:8" x14ac:dyDescent="0.3">
      <c r="A4" s="58">
        <v>42601</v>
      </c>
      <c r="B4" s="59" t="s">
        <v>75</v>
      </c>
      <c r="C4" s="60">
        <v>100000</v>
      </c>
      <c r="D4" s="67" t="s">
        <v>49</v>
      </c>
      <c r="E4" s="58">
        <v>42592</v>
      </c>
      <c r="F4" s="59" t="s">
        <v>54</v>
      </c>
      <c r="G4" s="60">
        <v>17000</v>
      </c>
      <c r="H4" s="61" t="s">
        <v>62</v>
      </c>
    </row>
    <row r="5" spans="1:8" x14ac:dyDescent="0.3">
      <c r="A5" s="58">
        <v>42601</v>
      </c>
      <c r="B5" s="59" t="s">
        <v>76</v>
      </c>
      <c r="C5" s="60">
        <v>50000</v>
      </c>
      <c r="D5" s="67" t="s">
        <v>49</v>
      </c>
      <c r="E5" s="58">
        <v>42592</v>
      </c>
      <c r="F5" s="59" t="s">
        <v>32</v>
      </c>
      <c r="G5" s="60">
        <v>91000</v>
      </c>
      <c r="H5" s="61" t="s">
        <v>19</v>
      </c>
    </row>
    <row r="6" spans="1:8" x14ac:dyDescent="0.3">
      <c r="A6" s="58">
        <v>42606</v>
      </c>
      <c r="B6" s="59" t="s">
        <v>77</v>
      </c>
      <c r="C6" s="60">
        <v>20100</v>
      </c>
      <c r="D6" s="67" t="s">
        <v>17</v>
      </c>
      <c r="E6" s="58">
        <v>42593</v>
      </c>
      <c r="F6" s="59" t="s">
        <v>32</v>
      </c>
      <c r="G6" s="60">
        <v>42000</v>
      </c>
      <c r="H6" s="61" t="s">
        <v>19</v>
      </c>
    </row>
    <row r="7" spans="1:8" x14ac:dyDescent="0.3">
      <c r="A7" s="58">
        <v>42607</v>
      </c>
      <c r="B7" s="59" t="s">
        <v>78</v>
      </c>
      <c r="C7" s="60">
        <v>120000</v>
      </c>
      <c r="D7" s="67" t="s">
        <v>20</v>
      </c>
      <c r="E7" s="58">
        <v>42594</v>
      </c>
      <c r="F7" s="59" t="s">
        <v>89</v>
      </c>
      <c r="G7" s="60">
        <v>34500</v>
      </c>
      <c r="H7" s="61" t="s">
        <v>62</v>
      </c>
    </row>
    <row r="8" spans="1:8" x14ac:dyDescent="0.3">
      <c r="A8" s="58">
        <v>42607</v>
      </c>
      <c r="B8" s="59" t="s">
        <v>26</v>
      </c>
      <c r="C8" s="60">
        <v>5160</v>
      </c>
      <c r="D8" s="67" t="s">
        <v>42</v>
      </c>
      <c r="E8" s="58">
        <v>42594</v>
      </c>
      <c r="F8" s="59" t="s">
        <v>32</v>
      </c>
      <c r="G8" s="60">
        <v>54000</v>
      </c>
      <c r="H8" s="61" t="s">
        <v>19</v>
      </c>
    </row>
    <row r="9" spans="1:8" x14ac:dyDescent="0.3">
      <c r="A9" s="58">
        <v>42608</v>
      </c>
      <c r="B9" s="59" t="s">
        <v>16</v>
      </c>
      <c r="C9" s="60">
        <v>54000</v>
      </c>
      <c r="D9" s="67" t="s">
        <v>20</v>
      </c>
      <c r="E9" s="58">
        <v>42594</v>
      </c>
      <c r="F9" s="59" t="s">
        <v>90</v>
      </c>
      <c r="G9" s="60">
        <v>22000</v>
      </c>
      <c r="H9" s="61" t="s">
        <v>92</v>
      </c>
    </row>
    <row r="10" spans="1:8" x14ac:dyDescent="0.3">
      <c r="A10" s="58">
        <v>42608</v>
      </c>
      <c r="B10" s="59" t="s">
        <v>79</v>
      </c>
      <c r="C10" s="60">
        <v>26000</v>
      </c>
      <c r="D10" s="67" t="s">
        <v>20</v>
      </c>
      <c r="E10" s="58">
        <v>42598</v>
      </c>
      <c r="F10" s="59" t="s">
        <v>91</v>
      </c>
      <c r="G10" s="60">
        <v>25500</v>
      </c>
      <c r="H10" s="61" t="s">
        <v>19</v>
      </c>
    </row>
    <row r="11" spans="1:8" x14ac:dyDescent="0.3">
      <c r="A11" s="58">
        <v>42609</v>
      </c>
      <c r="B11" s="59" t="s">
        <v>80</v>
      </c>
      <c r="C11" s="60">
        <v>121000</v>
      </c>
      <c r="D11" s="67" t="s">
        <v>40</v>
      </c>
      <c r="E11" s="58">
        <v>42598</v>
      </c>
      <c r="F11" s="59" t="s">
        <v>32</v>
      </c>
      <c r="G11" s="60">
        <v>22000</v>
      </c>
      <c r="H11" s="61" t="s">
        <v>19</v>
      </c>
    </row>
    <row r="12" spans="1:8" x14ac:dyDescent="0.3">
      <c r="A12" s="58">
        <v>42611</v>
      </c>
      <c r="B12" s="59" t="s">
        <v>77</v>
      </c>
      <c r="C12" s="60">
        <v>65700</v>
      </c>
      <c r="D12" s="67" t="s">
        <v>17</v>
      </c>
      <c r="E12" s="58">
        <v>42599</v>
      </c>
      <c r="F12" s="59" t="s">
        <v>32</v>
      </c>
      <c r="G12" s="60">
        <v>55000</v>
      </c>
      <c r="H12" s="61" t="s">
        <v>19</v>
      </c>
    </row>
    <row r="13" spans="1:8" x14ac:dyDescent="0.3">
      <c r="A13" s="58">
        <v>42613</v>
      </c>
      <c r="B13" s="59" t="s">
        <v>81</v>
      </c>
      <c r="C13" s="60">
        <v>132000</v>
      </c>
      <c r="D13" s="67" t="s">
        <v>22</v>
      </c>
      <c r="E13" s="58">
        <v>42600</v>
      </c>
      <c r="F13" s="59" t="s">
        <v>32</v>
      </c>
      <c r="G13" s="60">
        <v>10000</v>
      </c>
      <c r="H13" s="61" t="s">
        <v>19</v>
      </c>
    </row>
    <row r="14" spans="1:8" x14ac:dyDescent="0.3">
      <c r="A14" s="58">
        <v>42614</v>
      </c>
      <c r="B14" s="59" t="s">
        <v>82</v>
      </c>
      <c r="C14" s="60">
        <v>3600</v>
      </c>
      <c r="D14" s="67" t="s">
        <v>19</v>
      </c>
      <c r="E14" s="58">
        <v>42600</v>
      </c>
      <c r="F14" s="59" t="s">
        <v>32</v>
      </c>
      <c r="G14" s="60">
        <v>24000</v>
      </c>
      <c r="H14" s="61" t="s">
        <v>19</v>
      </c>
    </row>
    <row r="15" spans="1:8" x14ac:dyDescent="0.3">
      <c r="A15" s="58">
        <v>42615</v>
      </c>
      <c r="B15" s="59" t="s">
        <v>83</v>
      </c>
      <c r="C15" s="60">
        <v>10000</v>
      </c>
      <c r="D15" s="67" t="s">
        <v>42</v>
      </c>
      <c r="E15" s="58">
        <v>42601</v>
      </c>
      <c r="F15" s="59" t="s">
        <v>32</v>
      </c>
      <c r="G15" s="60">
        <v>25000</v>
      </c>
      <c r="H15" s="61" t="s">
        <v>19</v>
      </c>
    </row>
    <row r="16" spans="1:8" x14ac:dyDescent="0.3">
      <c r="A16" s="58">
        <v>42616</v>
      </c>
      <c r="B16" s="59" t="s">
        <v>77</v>
      </c>
      <c r="C16" s="60">
        <v>21200</v>
      </c>
      <c r="D16" s="67" t="s">
        <v>17</v>
      </c>
      <c r="E16" s="58">
        <v>42601</v>
      </c>
      <c r="F16" s="59" t="s">
        <v>93</v>
      </c>
      <c r="G16" s="60">
        <v>30000</v>
      </c>
      <c r="H16" s="61" t="s">
        <v>19</v>
      </c>
    </row>
    <row r="17" spans="1:8" x14ac:dyDescent="0.3">
      <c r="A17" s="58">
        <v>42616</v>
      </c>
      <c r="B17" s="59" t="s">
        <v>77</v>
      </c>
      <c r="C17" s="60">
        <v>29700</v>
      </c>
      <c r="D17" s="67" t="s">
        <v>17</v>
      </c>
      <c r="E17" s="58">
        <v>42602</v>
      </c>
      <c r="F17" s="59" t="s">
        <v>32</v>
      </c>
      <c r="G17" s="60">
        <v>25000</v>
      </c>
      <c r="H17" s="61" t="s">
        <v>19</v>
      </c>
    </row>
    <row r="18" spans="1:8" x14ac:dyDescent="0.3">
      <c r="A18" s="58">
        <v>42621</v>
      </c>
      <c r="B18" s="59" t="s">
        <v>84</v>
      </c>
      <c r="C18" s="60">
        <v>50000</v>
      </c>
      <c r="D18" s="67" t="s">
        <v>86</v>
      </c>
      <c r="E18" s="58">
        <v>42602</v>
      </c>
      <c r="F18" s="59" t="s">
        <v>32</v>
      </c>
      <c r="G18" s="60">
        <v>20000</v>
      </c>
      <c r="H18" s="61" t="s">
        <v>19</v>
      </c>
    </row>
    <row r="19" spans="1:8" x14ac:dyDescent="0.3">
      <c r="A19" s="58">
        <v>42621</v>
      </c>
      <c r="B19" s="59" t="s">
        <v>85</v>
      </c>
      <c r="C19" s="60">
        <v>58000</v>
      </c>
      <c r="D19" s="67" t="s">
        <v>22</v>
      </c>
      <c r="E19" s="58">
        <v>42604</v>
      </c>
      <c r="F19" s="59" t="s">
        <v>91</v>
      </c>
      <c r="G19" s="60">
        <v>21500</v>
      </c>
      <c r="H19" s="61" t="s">
        <v>19</v>
      </c>
    </row>
    <row r="20" spans="1:8" ht="17.25" thickBot="1" x14ac:dyDescent="0.35">
      <c r="A20" s="62" t="s">
        <v>8</v>
      </c>
      <c r="B20" s="63"/>
      <c r="C20" s="64">
        <f>SUM(C3:C19)</f>
        <v>866860</v>
      </c>
      <c r="D20" s="68"/>
      <c r="E20" s="58">
        <v>42604</v>
      </c>
      <c r="F20" s="59" t="s">
        <v>32</v>
      </c>
      <c r="G20" s="60">
        <v>20000</v>
      </c>
      <c r="H20" s="61" t="s">
        <v>19</v>
      </c>
    </row>
    <row r="21" spans="1:8" x14ac:dyDescent="0.3">
      <c r="A21" s="10"/>
      <c r="B21" s="8"/>
      <c r="C21" s="9"/>
      <c r="D21" s="8"/>
      <c r="E21" s="58">
        <v>42605</v>
      </c>
      <c r="F21" s="59" t="s">
        <v>32</v>
      </c>
      <c r="G21" s="60">
        <v>59000</v>
      </c>
      <c r="H21" s="61" t="s">
        <v>19</v>
      </c>
    </row>
    <row r="22" spans="1:8" ht="17.25" thickBot="1" x14ac:dyDescent="0.35">
      <c r="A22" s="10"/>
      <c r="B22" s="8"/>
      <c r="C22" s="9"/>
      <c r="D22" s="8"/>
      <c r="E22" s="58">
        <v>42606</v>
      </c>
      <c r="F22" s="59" t="s">
        <v>32</v>
      </c>
      <c r="G22" s="60">
        <v>48000</v>
      </c>
      <c r="H22" s="61" t="s">
        <v>19</v>
      </c>
    </row>
    <row r="23" spans="1:8" x14ac:dyDescent="0.3">
      <c r="A23" s="38" t="s">
        <v>70</v>
      </c>
      <c r="B23" s="39"/>
      <c r="C23" s="39"/>
      <c r="D23" s="40"/>
      <c r="E23" s="58">
        <v>42607</v>
      </c>
      <c r="F23" s="59" t="s">
        <v>93</v>
      </c>
      <c r="G23" s="60">
        <v>8500</v>
      </c>
      <c r="H23" s="61" t="s">
        <v>19</v>
      </c>
    </row>
    <row r="24" spans="1:8" x14ac:dyDescent="0.3">
      <c r="A24" s="45" t="s">
        <v>65</v>
      </c>
      <c r="B24" s="46"/>
      <c r="C24" s="60">
        <f>C7+C9+C10+C13+C14+C19+G5+G6+G8+G10+G11+G12+G13+G14+G15+G16+G17+G18+G19+G20+G21+G22+G23+G24+G25+G26+G27+G28+G29+G30+G31+G32+G33+G34+G36+G37+G38+G39+G41+G42+G43+G44+G45+G46+G47+G48+G53</f>
        <v>1783000</v>
      </c>
      <c r="D24" s="61"/>
      <c r="E24" s="58">
        <v>42607</v>
      </c>
      <c r="F24" s="59" t="s">
        <v>32</v>
      </c>
      <c r="G24" s="60">
        <v>27000</v>
      </c>
      <c r="H24" s="61" t="s">
        <v>19</v>
      </c>
    </row>
    <row r="25" spans="1:8" x14ac:dyDescent="0.3">
      <c r="A25" s="45" t="s">
        <v>42</v>
      </c>
      <c r="B25" s="46"/>
      <c r="C25" s="60">
        <f>C6+C8+C12+C16+C17+G3+G52+C15</f>
        <v>451860</v>
      </c>
      <c r="D25" s="61"/>
      <c r="E25" s="58">
        <v>42607</v>
      </c>
      <c r="F25" s="59" t="s">
        <v>94</v>
      </c>
      <c r="G25" s="60">
        <v>16000</v>
      </c>
      <c r="H25" s="61" t="s">
        <v>19</v>
      </c>
    </row>
    <row r="26" spans="1:8" x14ac:dyDescent="0.3">
      <c r="A26" s="45" t="s">
        <v>105</v>
      </c>
      <c r="B26" s="46"/>
      <c r="C26" s="60">
        <f>C4+C5+C18+G35</f>
        <v>570000</v>
      </c>
      <c r="D26" s="61"/>
      <c r="E26" s="58">
        <v>42608</v>
      </c>
      <c r="F26" s="59" t="s">
        <v>95</v>
      </c>
      <c r="G26" s="60">
        <v>22000</v>
      </c>
      <c r="H26" s="61" t="s">
        <v>19</v>
      </c>
    </row>
    <row r="27" spans="1:8" x14ac:dyDescent="0.3">
      <c r="A27" s="45" t="s">
        <v>40</v>
      </c>
      <c r="B27" s="46"/>
      <c r="C27" s="60">
        <f>C11</f>
        <v>121000</v>
      </c>
      <c r="D27" s="61"/>
      <c r="E27" s="58">
        <v>42608</v>
      </c>
      <c r="F27" s="59" t="s">
        <v>32</v>
      </c>
      <c r="G27" s="60">
        <v>40000</v>
      </c>
      <c r="H27" s="61" t="s">
        <v>19</v>
      </c>
    </row>
    <row r="28" spans="1:8" x14ac:dyDescent="0.3">
      <c r="A28" s="45" t="s">
        <v>62</v>
      </c>
      <c r="B28" s="46"/>
      <c r="C28" s="60">
        <f>G4+G7+G9+G40+G50+G51+G49</f>
        <v>167000</v>
      </c>
      <c r="D28" s="61"/>
      <c r="E28" s="58">
        <v>42609</v>
      </c>
      <c r="F28" s="59" t="s">
        <v>96</v>
      </c>
      <c r="G28" s="60">
        <v>18000</v>
      </c>
      <c r="H28" s="61" t="s">
        <v>19</v>
      </c>
    </row>
    <row r="29" spans="1:8" x14ac:dyDescent="0.3">
      <c r="A29" s="45" t="s">
        <v>68</v>
      </c>
      <c r="B29" s="46"/>
      <c r="C29" s="60">
        <f>C3</f>
        <v>400</v>
      </c>
      <c r="D29" s="61"/>
      <c r="E29" s="58">
        <v>42609</v>
      </c>
      <c r="F29" s="59" t="s">
        <v>96</v>
      </c>
      <c r="G29" s="60">
        <v>15000</v>
      </c>
      <c r="H29" s="61" t="s">
        <v>19</v>
      </c>
    </row>
    <row r="30" spans="1:8" ht="17.25" thickBot="1" x14ac:dyDescent="0.35">
      <c r="A30" s="35" t="s">
        <v>8</v>
      </c>
      <c r="B30" s="36"/>
      <c r="C30" s="37">
        <f>SUM(C24:C29)</f>
        <v>3093260</v>
      </c>
      <c r="D30" s="47" t="s">
        <v>106</v>
      </c>
      <c r="E30" s="58">
        <v>42609</v>
      </c>
      <c r="F30" s="59" t="s">
        <v>93</v>
      </c>
      <c r="G30" s="60">
        <v>6000</v>
      </c>
      <c r="H30" s="61" t="s">
        <v>19</v>
      </c>
    </row>
    <row r="31" spans="1:8" x14ac:dyDescent="0.3">
      <c r="A31" s="10"/>
      <c r="B31" s="8"/>
      <c r="C31" s="9"/>
      <c r="D31" s="8"/>
      <c r="E31" s="58">
        <v>42611</v>
      </c>
      <c r="F31" s="59" t="s">
        <v>32</v>
      </c>
      <c r="G31" s="60">
        <v>48000</v>
      </c>
      <c r="H31" s="61" t="s">
        <v>19</v>
      </c>
    </row>
    <row r="32" spans="1:8" x14ac:dyDescent="0.3">
      <c r="A32" s="10"/>
      <c r="B32" s="8"/>
      <c r="C32" s="9"/>
      <c r="D32" s="8"/>
      <c r="E32" s="58">
        <v>42612</v>
      </c>
      <c r="F32" s="59" t="s">
        <v>97</v>
      </c>
      <c r="G32" s="60">
        <v>14000</v>
      </c>
      <c r="H32" s="61" t="s">
        <v>19</v>
      </c>
    </row>
    <row r="33" spans="1:8" x14ac:dyDescent="0.3">
      <c r="A33" s="10"/>
      <c r="B33" s="8"/>
      <c r="C33" s="9"/>
      <c r="D33" s="8"/>
      <c r="E33" s="58">
        <v>42613</v>
      </c>
      <c r="F33" s="59" t="s">
        <v>32</v>
      </c>
      <c r="G33" s="60">
        <v>37000</v>
      </c>
      <c r="H33" s="61" t="s">
        <v>19</v>
      </c>
    </row>
    <row r="34" spans="1:8" x14ac:dyDescent="0.3">
      <c r="A34" s="10"/>
      <c r="B34" s="8"/>
      <c r="C34" s="9"/>
      <c r="D34" s="8"/>
      <c r="E34" s="58">
        <v>42613</v>
      </c>
      <c r="F34" s="59" t="s">
        <v>91</v>
      </c>
      <c r="G34" s="60">
        <v>16500</v>
      </c>
      <c r="H34" s="61" t="s">
        <v>19</v>
      </c>
    </row>
    <row r="35" spans="1:8" x14ac:dyDescent="0.3">
      <c r="A35" s="10"/>
      <c r="B35" s="8"/>
      <c r="C35" s="9"/>
      <c r="D35" s="8"/>
      <c r="E35" s="58">
        <v>42613</v>
      </c>
      <c r="F35" s="59" t="s">
        <v>98</v>
      </c>
      <c r="G35" s="60">
        <v>370000</v>
      </c>
      <c r="H35" s="61" t="s">
        <v>103</v>
      </c>
    </row>
    <row r="36" spans="1:8" x14ac:dyDescent="0.3">
      <c r="A36" s="10"/>
      <c r="B36" s="8"/>
      <c r="C36" s="9"/>
      <c r="D36" s="8"/>
      <c r="E36" s="58">
        <v>42614</v>
      </c>
      <c r="F36" s="59" t="s">
        <v>32</v>
      </c>
      <c r="G36" s="60">
        <v>59000</v>
      </c>
      <c r="H36" s="61" t="s">
        <v>19</v>
      </c>
    </row>
    <row r="37" spans="1:8" x14ac:dyDescent="0.3">
      <c r="A37" s="10"/>
      <c r="B37" s="8"/>
      <c r="C37" s="9"/>
      <c r="D37" s="8"/>
      <c r="E37" s="58">
        <v>42615</v>
      </c>
      <c r="F37" s="59" t="s">
        <v>99</v>
      </c>
      <c r="G37" s="60">
        <v>130600</v>
      </c>
      <c r="H37" s="61" t="s">
        <v>104</v>
      </c>
    </row>
    <row r="38" spans="1:8" x14ac:dyDescent="0.3">
      <c r="A38" s="10"/>
      <c r="B38" s="8"/>
      <c r="C38" s="9"/>
      <c r="D38" s="8"/>
      <c r="E38" s="58">
        <v>42615</v>
      </c>
      <c r="F38" s="59" t="s">
        <v>35</v>
      </c>
      <c r="G38" s="60">
        <v>97000</v>
      </c>
      <c r="H38" s="61" t="s">
        <v>22</v>
      </c>
    </row>
    <row r="39" spans="1:8" x14ac:dyDescent="0.3">
      <c r="A39" s="10"/>
      <c r="B39" s="8"/>
      <c r="C39" s="9"/>
      <c r="D39" s="8"/>
      <c r="E39" s="58">
        <v>42615</v>
      </c>
      <c r="F39" s="59" t="s">
        <v>32</v>
      </c>
      <c r="G39" s="60">
        <v>40000</v>
      </c>
      <c r="H39" s="61" t="s">
        <v>19</v>
      </c>
    </row>
    <row r="40" spans="1:8" x14ac:dyDescent="0.3">
      <c r="A40" s="10"/>
      <c r="B40" s="8"/>
      <c r="C40" s="9"/>
      <c r="D40" s="8"/>
      <c r="E40" s="58">
        <v>42616</v>
      </c>
      <c r="F40" s="59" t="s">
        <v>100</v>
      </c>
      <c r="G40" s="60">
        <v>21000</v>
      </c>
      <c r="H40" s="61" t="s">
        <v>62</v>
      </c>
    </row>
    <row r="41" spans="1:8" x14ac:dyDescent="0.3">
      <c r="A41" s="10"/>
      <c r="B41" s="8"/>
      <c r="C41" s="9"/>
      <c r="D41" s="8"/>
      <c r="E41" s="58">
        <v>42616</v>
      </c>
      <c r="F41" s="59" t="s">
        <v>91</v>
      </c>
      <c r="G41" s="60">
        <v>30000</v>
      </c>
      <c r="H41" s="61" t="s">
        <v>19</v>
      </c>
    </row>
    <row r="42" spans="1:8" x14ac:dyDescent="0.3">
      <c r="A42" s="10"/>
      <c r="B42" s="8"/>
      <c r="C42" s="9"/>
      <c r="D42" s="8"/>
      <c r="E42" s="58">
        <v>42616</v>
      </c>
      <c r="F42" s="59" t="s">
        <v>32</v>
      </c>
      <c r="G42" s="60">
        <v>25000</v>
      </c>
      <c r="H42" s="61" t="s">
        <v>19</v>
      </c>
    </row>
    <row r="43" spans="1:8" x14ac:dyDescent="0.3">
      <c r="A43" s="10"/>
      <c r="B43" s="8"/>
      <c r="C43" s="9"/>
      <c r="D43" s="8"/>
      <c r="E43" s="58">
        <v>42616</v>
      </c>
      <c r="F43" s="59" t="s">
        <v>93</v>
      </c>
      <c r="G43" s="60">
        <v>5000</v>
      </c>
      <c r="H43" s="61" t="s">
        <v>19</v>
      </c>
    </row>
    <row r="44" spans="1:8" x14ac:dyDescent="0.3">
      <c r="A44" s="10"/>
      <c r="B44" s="8"/>
      <c r="C44" s="9"/>
      <c r="D44" s="8"/>
      <c r="E44" s="58">
        <v>42618</v>
      </c>
      <c r="F44" s="59" t="s">
        <v>93</v>
      </c>
      <c r="G44" s="60">
        <v>6000</v>
      </c>
      <c r="H44" s="61" t="s">
        <v>19</v>
      </c>
    </row>
    <row r="45" spans="1:8" x14ac:dyDescent="0.3">
      <c r="A45" s="10"/>
      <c r="B45" s="8"/>
      <c r="C45" s="9"/>
      <c r="D45" s="8"/>
      <c r="E45" s="58">
        <v>42618</v>
      </c>
      <c r="F45" s="59" t="s">
        <v>96</v>
      </c>
      <c r="G45" s="60">
        <v>11500</v>
      </c>
      <c r="H45" s="61" t="s">
        <v>19</v>
      </c>
    </row>
    <row r="46" spans="1:8" x14ac:dyDescent="0.3">
      <c r="A46" s="10"/>
      <c r="B46" s="8"/>
      <c r="C46" s="9"/>
      <c r="D46" s="8"/>
      <c r="E46" s="58">
        <v>42618</v>
      </c>
      <c r="F46" s="59" t="s">
        <v>32</v>
      </c>
      <c r="G46" s="60">
        <v>37000</v>
      </c>
      <c r="H46" s="61" t="s">
        <v>19</v>
      </c>
    </row>
    <row r="47" spans="1:8" x14ac:dyDescent="0.3">
      <c r="A47" s="10"/>
      <c r="B47" s="8"/>
      <c r="C47" s="9"/>
      <c r="D47" s="8"/>
      <c r="E47" s="58">
        <v>42619</v>
      </c>
      <c r="F47" s="59" t="s">
        <v>101</v>
      </c>
      <c r="G47" s="60">
        <v>23300</v>
      </c>
      <c r="H47" s="61" t="s">
        <v>19</v>
      </c>
    </row>
    <row r="48" spans="1:8" x14ac:dyDescent="0.3">
      <c r="A48" s="10"/>
      <c r="B48" s="8"/>
      <c r="C48" s="9"/>
      <c r="D48" s="8"/>
      <c r="E48" s="58">
        <v>42619</v>
      </c>
      <c r="F48" s="59" t="s">
        <v>91</v>
      </c>
      <c r="G48" s="60">
        <v>37000</v>
      </c>
      <c r="H48" s="61" t="s">
        <v>19</v>
      </c>
    </row>
    <row r="49" spans="1:8" x14ac:dyDescent="0.3">
      <c r="A49" s="10"/>
      <c r="B49" s="8"/>
      <c r="C49" s="9"/>
      <c r="D49" s="8"/>
      <c r="E49" s="58">
        <v>42619</v>
      </c>
      <c r="F49" s="59" t="s">
        <v>54</v>
      </c>
      <c r="G49" s="60">
        <v>10000</v>
      </c>
      <c r="H49" s="61" t="s">
        <v>19</v>
      </c>
    </row>
    <row r="50" spans="1:8" x14ac:dyDescent="0.3">
      <c r="A50" s="10"/>
      <c r="B50" s="8"/>
      <c r="C50" s="9"/>
      <c r="D50" s="8"/>
      <c r="E50" s="58">
        <v>42620</v>
      </c>
      <c r="F50" s="59" t="s">
        <v>102</v>
      </c>
      <c r="G50" s="60">
        <v>30000</v>
      </c>
      <c r="H50" s="61" t="s">
        <v>62</v>
      </c>
    </row>
    <row r="51" spans="1:8" x14ac:dyDescent="0.3">
      <c r="A51" s="10"/>
      <c r="B51" s="8"/>
      <c r="C51" s="9"/>
      <c r="D51" s="8"/>
      <c r="E51" s="58">
        <v>42620</v>
      </c>
      <c r="F51" s="59" t="s">
        <v>89</v>
      </c>
      <c r="G51" s="60">
        <v>32500</v>
      </c>
      <c r="H51" s="61" t="s">
        <v>62</v>
      </c>
    </row>
    <row r="52" spans="1:8" x14ac:dyDescent="0.3">
      <c r="A52" s="10"/>
      <c r="B52" s="8"/>
      <c r="C52" s="9"/>
      <c r="D52" s="8"/>
      <c r="E52" s="58">
        <v>42620</v>
      </c>
      <c r="F52" s="59" t="s">
        <v>87</v>
      </c>
      <c r="G52" s="60">
        <v>100000</v>
      </c>
      <c r="H52" s="61" t="s">
        <v>88</v>
      </c>
    </row>
    <row r="53" spans="1:8" x14ac:dyDescent="0.3">
      <c r="A53" s="10"/>
      <c r="B53" s="8"/>
      <c r="C53" s="9"/>
      <c r="D53" s="8"/>
      <c r="E53" s="58">
        <v>42621</v>
      </c>
      <c r="F53" s="59" t="s">
        <v>32</v>
      </c>
      <c r="G53" s="60">
        <v>48000</v>
      </c>
      <c r="H53" s="61" t="s">
        <v>19</v>
      </c>
    </row>
    <row r="54" spans="1:8" ht="17.25" thickBot="1" x14ac:dyDescent="0.35">
      <c r="A54" s="11"/>
      <c r="B54" s="12"/>
      <c r="C54" s="13"/>
      <c r="D54" s="12"/>
      <c r="E54" s="62" t="s">
        <v>8</v>
      </c>
      <c r="F54" s="63"/>
      <c r="G54" s="64">
        <f>SUM(G3:G53)</f>
        <v>2226400</v>
      </c>
      <c r="H54" s="65"/>
    </row>
  </sheetData>
  <mergeCells count="12">
    <mergeCell ref="A29:B29"/>
    <mergeCell ref="A30:B30"/>
    <mergeCell ref="A1:D1"/>
    <mergeCell ref="E1:H1"/>
    <mergeCell ref="A20:B20"/>
    <mergeCell ref="E54:F54"/>
    <mergeCell ref="A23:D23"/>
    <mergeCell ref="A24:B24"/>
    <mergeCell ref="A25:B25"/>
    <mergeCell ref="A26:B26"/>
    <mergeCell ref="A27:B27"/>
    <mergeCell ref="A28:B28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08.13~09.12(하나SK)</vt:lpstr>
      <vt:lpstr>08.09~09.10(기업비씨)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2016-11-05T00:08:25Z</dcterms:created>
  <dcterms:modified xsi:type="dcterms:W3CDTF">2016-11-05T02:32:58Z</dcterms:modified>
</cp:coreProperties>
</file>