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4370" windowHeight="6825" activeTab="2"/>
  </bookViews>
  <sheets>
    <sheet name="2016.10 HC매입" sheetId="2" r:id="rId1"/>
    <sheet name="2016.10 HC매출" sheetId="5" r:id="rId2"/>
    <sheet name="HC" sheetId="6" r:id="rId3"/>
    <sheet name="2016.10 향천매입" sheetId="1" r:id="rId4"/>
    <sheet name="2016.10 향천매출" sheetId="3" r:id="rId5"/>
    <sheet name="향천" sheetId="4" r:id="rId6"/>
  </sheets>
  <definedNames>
    <definedName name="_xlnm._FilterDatabase" localSheetId="0" hidden="1">'2016.10 HC매입'!$A$2:$E$2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D3" i="6"/>
  <c r="C4" i="6"/>
  <c r="B4" i="6"/>
  <c r="C3" i="6"/>
  <c r="B3" i="6"/>
  <c r="B5" i="6" s="1"/>
  <c r="D5" i="6"/>
  <c r="C5" i="6"/>
  <c r="J26" i="5"/>
  <c r="I26" i="5"/>
  <c r="H26" i="5"/>
  <c r="I21" i="5"/>
  <c r="J21" i="5"/>
  <c r="H21" i="5"/>
  <c r="J16" i="5"/>
  <c r="J17" i="5"/>
  <c r="J18" i="5"/>
  <c r="J19" i="5"/>
  <c r="J20" i="5"/>
  <c r="J15" i="5"/>
  <c r="I9" i="5"/>
  <c r="J9" i="5"/>
  <c r="H9" i="5"/>
  <c r="J4" i="5"/>
  <c r="J5" i="5"/>
  <c r="J6" i="5"/>
  <c r="J7" i="5"/>
  <c r="J8" i="5"/>
  <c r="J3" i="5"/>
  <c r="D55" i="5"/>
  <c r="E55" i="5"/>
  <c r="C55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3" i="5"/>
  <c r="C5" i="4"/>
  <c r="D5" i="4"/>
  <c r="B5" i="4"/>
  <c r="D4" i="4"/>
  <c r="C4" i="4"/>
  <c r="B4" i="4"/>
  <c r="D3" i="4"/>
  <c r="C3" i="4"/>
  <c r="B3" i="4"/>
  <c r="J70" i="3"/>
  <c r="I70" i="3"/>
  <c r="H70" i="3"/>
  <c r="I63" i="3"/>
  <c r="H6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3" i="3"/>
  <c r="D191" i="3"/>
  <c r="E191" i="3"/>
  <c r="C191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3" i="3"/>
  <c r="J39" i="1"/>
  <c r="I39" i="1"/>
  <c r="H39" i="1"/>
  <c r="I34" i="1"/>
  <c r="J34" i="1"/>
  <c r="H34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19" i="1"/>
  <c r="D68" i="1"/>
  <c r="E68" i="1"/>
  <c r="C68" i="1"/>
  <c r="I13" i="1"/>
  <c r="J13" i="1"/>
  <c r="H13" i="1"/>
  <c r="J4" i="1"/>
  <c r="J5" i="1"/>
  <c r="J6" i="1"/>
  <c r="J7" i="1"/>
  <c r="J8" i="1"/>
  <c r="J9" i="1"/>
  <c r="J10" i="1"/>
  <c r="J11" i="1"/>
  <c r="J12" i="1"/>
  <c r="J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3" i="1"/>
  <c r="J63" i="3" l="1"/>
  <c r="D28" i="2" l="1"/>
  <c r="C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I11" i="2"/>
  <c r="H11" i="2"/>
  <c r="E11" i="2"/>
  <c r="J10" i="2"/>
  <c r="J11" i="2" s="1"/>
  <c r="E10" i="2"/>
  <c r="J9" i="2"/>
  <c r="E9" i="2"/>
  <c r="E8" i="2"/>
  <c r="E7" i="2"/>
  <c r="E6" i="2"/>
  <c r="I5" i="2"/>
  <c r="I14" i="2" s="1"/>
  <c r="H5" i="2"/>
  <c r="H14" i="2" s="1"/>
  <c r="J14" i="2" s="1"/>
  <c r="E5" i="2"/>
  <c r="J4" i="2"/>
  <c r="E4" i="2"/>
  <c r="J3" i="2"/>
  <c r="J5" i="2" s="1"/>
  <c r="E3" i="2"/>
  <c r="E28" i="2" s="1"/>
</calcChain>
</file>

<file path=xl/sharedStrings.xml><?xml version="1.0" encoding="utf-8"?>
<sst xmlns="http://schemas.openxmlformats.org/spreadsheetml/2006/main" count="954" uniqueCount="637">
  <si>
    <t>2016년 10월 매입전자세금계산서 합계표 (HC)</t>
    <phoneticPr fontId="5" type="noConversion"/>
  </si>
  <si>
    <t>2016년 10월 매입전자계산서 합계표 (HC)</t>
    <phoneticPr fontId="5" type="noConversion"/>
  </si>
  <si>
    <t>상호</t>
    <phoneticPr fontId="5" type="noConversion"/>
  </si>
  <si>
    <t>사업자등록번호</t>
    <phoneticPr fontId="5" type="noConversion"/>
  </si>
  <si>
    <t>공급가액</t>
    <phoneticPr fontId="5" type="noConversion"/>
  </si>
  <si>
    <t>부가세</t>
    <phoneticPr fontId="5" type="noConversion"/>
  </si>
  <si>
    <t>합 계</t>
    <phoneticPr fontId="5" type="noConversion"/>
  </si>
  <si>
    <t>상호</t>
    <phoneticPr fontId="5" type="noConversion"/>
  </si>
  <si>
    <t>사업자등록번호</t>
    <phoneticPr fontId="5" type="noConversion"/>
  </si>
  <si>
    <t>롯데로지스틱스㈜ 본사</t>
  </si>
  <si>
    <t>107-81-35250</t>
  </si>
  <si>
    <t>CJ프레쉬웨이</t>
    <phoneticPr fontId="5" type="noConversion"/>
  </si>
  <si>
    <t>603-81-11270</t>
  </si>
  <si>
    <t>CJ프레시웨이주식회사</t>
    <phoneticPr fontId="5" type="noConversion"/>
  </si>
  <si>
    <t>동원F&amp;B</t>
    <phoneticPr fontId="5" type="noConversion"/>
  </si>
  <si>
    <t>314-85-14021</t>
  </si>
  <si>
    <t>(주)동원에프앤비 충청영업소</t>
  </si>
  <si>
    <t>(주)올마켓코리아</t>
  </si>
  <si>
    <t>510-81-35418</t>
  </si>
  <si>
    <t>2016년 10월 매입세금계산서 합계표(HC)</t>
    <phoneticPr fontId="5" type="noConversion"/>
  </si>
  <si>
    <t>(주)삼양사대전지점</t>
  </si>
  <si>
    <t>305-85-37807</t>
  </si>
  <si>
    <t>㈜농심</t>
  </si>
  <si>
    <t>118-81-03914</t>
  </si>
  <si>
    <t>(주)오뚜기</t>
  </si>
  <si>
    <t>138-81-03238</t>
  </si>
  <si>
    <t>석교동 임대료</t>
    <phoneticPr fontId="5" type="noConversion"/>
  </si>
  <si>
    <t>305-23-43682</t>
    <phoneticPr fontId="5" type="noConversion"/>
  </si>
  <si>
    <t>(주)한진</t>
  </si>
  <si>
    <t>201-81-02823</t>
  </si>
  <si>
    <t>동화운수 5748</t>
    <phoneticPr fontId="5" type="noConversion"/>
  </si>
  <si>
    <t>219-03-77142</t>
  </si>
  <si>
    <t>(주)삼양사 판교</t>
  </si>
  <si>
    <t>781-85-00412</t>
  </si>
  <si>
    <t>(주)이베이코리아</t>
  </si>
  <si>
    <t>220-81-83676</t>
  </si>
  <si>
    <t>에스케이플래닛(주)</t>
  </si>
  <si>
    <t>104-86-36968</t>
  </si>
  <si>
    <t>한산케미칼（주）</t>
  </si>
  <si>
    <t>309-81-05288</t>
  </si>
  <si>
    <t>주식회사 위메프</t>
  </si>
  <si>
    <t>120-87-55227</t>
  </si>
  <si>
    <t>중도석유(주)   천일주유소</t>
    <phoneticPr fontId="5" type="noConversion"/>
  </si>
  <si>
    <t>305-85-02462</t>
  </si>
  <si>
    <t>주식회사 한화팩키지</t>
  </si>
  <si>
    <t>305-86-28891</t>
  </si>
  <si>
    <t>새나래 법무사법인 가오동분사무소</t>
  </si>
  <si>
    <t>230-85-04657</t>
  </si>
  <si>
    <t>현대테크</t>
  </si>
  <si>
    <t>305-09-57755</t>
  </si>
  <si>
    <t>코웨이(주)</t>
  </si>
  <si>
    <t>307-81-06054</t>
  </si>
  <si>
    <t>(주)에스원 대전</t>
  </si>
  <si>
    <t>208-81-13302</t>
  </si>
  <si>
    <t>세무법인 참길</t>
  </si>
  <si>
    <t>314-85-47181</t>
  </si>
  <si>
    <t>주식회사 포워드벤처스</t>
  </si>
  <si>
    <t>120-88-00767</t>
  </si>
  <si>
    <t>주식회사 케이티</t>
  </si>
  <si>
    <t>102-81-42945</t>
  </si>
  <si>
    <t>중원노무법인</t>
  </si>
  <si>
    <t>104-81-93722</t>
  </si>
  <si>
    <t>한국전력공사</t>
  </si>
  <si>
    <t>120-82-00052</t>
  </si>
  <si>
    <t>네이버 주식회사</t>
  </si>
  <si>
    <t>220-81-62517</t>
  </si>
  <si>
    <t>2016년 10월 매입전자세금계산서 합계표 (향천)</t>
    <phoneticPr fontId="5" type="noConversion"/>
  </si>
  <si>
    <t>2016년 10월 매입전자계산서 합계표 (향천)</t>
    <phoneticPr fontId="5" type="noConversion"/>
  </si>
  <si>
    <t>한국전력공사</t>
    <phoneticPr fontId="4" type="noConversion"/>
  </si>
  <si>
    <t>㈜에스원 대전</t>
    <phoneticPr fontId="4" type="noConversion"/>
  </si>
  <si>
    <t>JS글로벌</t>
    <phoneticPr fontId="4" type="noConversion"/>
  </si>
  <si>
    <t>코웨이㈜</t>
    <phoneticPr fontId="4" type="noConversion"/>
  </si>
  <si>
    <t>중원노무법인</t>
    <phoneticPr fontId="4" type="noConversion"/>
  </si>
  <si>
    <t>중도석유㈜천일주유소</t>
    <phoneticPr fontId="4" type="noConversion"/>
  </si>
  <si>
    <t>주식회사 케이티</t>
    <phoneticPr fontId="4" type="noConversion"/>
  </si>
  <si>
    <t>MJ소프트</t>
    <phoneticPr fontId="4" type="noConversion"/>
  </si>
  <si>
    <t>㈜뉴젠솔루션</t>
    <phoneticPr fontId="4" type="noConversion"/>
  </si>
  <si>
    <t>새나래법무사</t>
    <phoneticPr fontId="4" type="noConversion"/>
  </si>
  <si>
    <t>엡손알엠에이택배센터</t>
    <phoneticPr fontId="4" type="noConversion"/>
  </si>
  <si>
    <t>잡코리아(유)</t>
    <phoneticPr fontId="4" type="noConversion"/>
  </si>
  <si>
    <t>온누리타이어 주식회사</t>
    <phoneticPr fontId="4" type="noConversion"/>
  </si>
  <si>
    <t>현대에프엘</t>
    <phoneticPr fontId="4" type="noConversion"/>
  </si>
  <si>
    <t>㈜씨제이프레시웨이</t>
    <phoneticPr fontId="4" type="noConversion"/>
  </si>
  <si>
    <t>㈜가야통상</t>
    <phoneticPr fontId="4" type="noConversion"/>
  </si>
  <si>
    <t>㈜광진산업</t>
    <phoneticPr fontId="4" type="noConversion"/>
  </si>
  <si>
    <t>㈜농협대전유통 안영동지점</t>
    <phoneticPr fontId="4" type="noConversion"/>
  </si>
  <si>
    <t>㈜대상</t>
    <phoneticPr fontId="4" type="noConversion"/>
  </si>
  <si>
    <t>㈜동원 F&amp;B</t>
    <phoneticPr fontId="4" type="noConversion"/>
  </si>
  <si>
    <t>㈜롯데로지스틱스</t>
    <phoneticPr fontId="4" type="noConversion"/>
  </si>
  <si>
    <t>㈜롯데슈퍼</t>
    <phoneticPr fontId="4" type="noConversion"/>
  </si>
  <si>
    <t>㈜사조해표</t>
    <phoneticPr fontId="4" type="noConversion"/>
  </si>
  <si>
    <t>㈜삼양사 대전지점</t>
    <phoneticPr fontId="4" type="noConversion"/>
  </si>
  <si>
    <t>㈜세경종합물류</t>
    <phoneticPr fontId="4" type="noConversion"/>
  </si>
  <si>
    <t>㈜오뚜기</t>
    <phoneticPr fontId="4" type="noConversion"/>
  </si>
  <si>
    <t>㈜조흥</t>
    <phoneticPr fontId="4" type="noConversion"/>
  </si>
  <si>
    <t>㈜진주햄</t>
    <phoneticPr fontId="4" type="noConversion"/>
  </si>
  <si>
    <t>주식회사 에이치체인물류</t>
    <phoneticPr fontId="4" type="noConversion"/>
  </si>
  <si>
    <t>㈜경진물산</t>
    <phoneticPr fontId="4" type="noConversion"/>
  </si>
  <si>
    <t>평화코퍼레이션</t>
    <phoneticPr fontId="4" type="noConversion"/>
  </si>
  <si>
    <t>푸드올마켓</t>
    <phoneticPr fontId="4" type="noConversion"/>
  </si>
  <si>
    <t>대성제분 주식회사</t>
    <phoneticPr fontId="4" type="noConversion"/>
  </si>
  <si>
    <t>㈜동방식품</t>
    <phoneticPr fontId="4" type="noConversion"/>
  </si>
  <si>
    <t>동성식품</t>
    <phoneticPr fontId="4" type="noConversion"/>
  </si>
  <si>
    <t>㈜롯데제과</t>
    <phoneticPr fontId="4" type="noConversion"/>
  </si>
  <si>
    <t>우리승진식품</t>
    <phoneticPr fontId="4" type="noConversion"/>
  </si>
  <si>
    <t>㈜올마켓코리아</t>
    <phoneticPr fontId="4" type="noConversion"/>
  </si>
  <si>
    <t>오곡식품</t>
    <phoneticPr fontId="4" type="noConversion"/>
  </si>
  <si>
    <t>오정상사㈜</t>
    <phoneticPr fontId="4" type="noConversion"/>
  </si>
  <si>
    <t>대한물류</t>
    <phoneticPr fontId="4" type="noConversion"/>
  </si>
  <si>
    <t>중구오뚜기식품</t>
    <phoneticPr fontId="4" type="noConversion"/>
  </si>
  <si>
    <t>삼진종합유통</t>
    <phoneticPr fontId="4" type="noConversion"/>
  </si>
  <si>
    <t>수영홀딩스 주식회사</t>
    <phoneticPr fontId="4" type="noConversion"/>
  </si>
  <si>
    <t>㈜현대그린푸드</t>
    <phoneticPr fontId="4" type="noConversion"/>
  </si>
  <si>
    <t>삼립지에프에스</t>
    <phoneticPr fontId="4" type="noConversion"/>
  </si>
  <si>
    <t>120-82-00052</t>
    <phoneticPr fontId="4" type="noConversion"/>
  </si>
  <si>
    <t>120-82-00052</t>
    <phoneticPr fontId="4" type="noConversion"/>
  </si>
  <si>
    <t>208-81-13302</t>
    <phoneticPr fontId="4" type="noConversion"/>
  </si>
  <si>
    <t>305-29-62125</t>
    <phoneticPr fontId="4" type="noConversion"/>
  </si>
  <si>
    <t>307-81-06054</t>
    <phoneticPr fontId="4" type="noConversion"/>
  </si>
  <si>
    <t>104-81-93722</t>
    <phoneticPr fontId="4" type="noConversion"/>
  </si>
  <si>
    <t>305-85-02462</t>
    <phoneticPr fontId="4" type="noConversion"/>
  </si>
  <si>
    <t>314-85-47181</t>
    <phoneticPr fontId="4" type="noConversion"/>
  </si>
  <si>
    <t>102-81-42945</t>
    <phoneticPr fontId="4" type="noConversion"/>
  </si>
  <si>
    <t>502-18-94746</t>
    <phoneticPr fontId="4" type="noConversion"/>
  </si>
  <si>
    <t>105-87-51159</t>
    <phoneticPr fontId="4" type="noConversion"/>
  </si>
  <si>
    <t>230-85-04657</t>
    <phoneticPr fontId="4" type="noConversion"/>
  </si>
  <si>
    <t>206-28-30765</t>
    <phoneticPr fontId="4" type="noConversion"/>
  </si>
  <si>
    <t>110-81-34859</t>
    <phoneticPr fontId="4" type="noConversion"/>
  </si>
  <si>
    <t>314-24-18759</t>
    <phoneticPr fontId="4" type="noConversion"/>
  </si>
  <si>
    <t>603-81-11270</t>
    <phoneticPr fontId="4" type="noConversion"/>
  </si>
  <si>
    <t>621-86-04767</t>
    <phoneticPr fontId="4" type="noConversion"/>
  </si>
  <si>
    <t>305-81-60014</t>
    <phoneticPr fontId="4" type="noConversion"/>
  </si>
  <si>
    <t>305-81-30785</t>
    <phoneticPr fontId="4" type="noConversion"/>
  </si>
  <si>
    <t>109-81-14886</t>
    <phoneticPr fontId="4" type="noConversion"/>
  </si>
  <si>
    <t>314-85-14021</t>
    <phoneticPr fontId="4" type="noConversion"/>
  </si>
  <si>
    <t>107-81-35250</t>
    <phoneticPr fontId="4" type="noConversion"/>
  </si>
  <si>
    <t>206-85-11698</t>
    <phoneticPr fontId="4" type="noConversion"/>
  </si>
  <si>
    <t>305-85-24637</t>
    <phoneticPr fontId="4" type="noConversion"/>
  </si>
  <si>
    <t>305-85-37807</t>
    <phoneticPr fontId="4" type="noConversion"/>
  </si>
  <si>
    <t>409-86-24106</t>
    <phoneticPr fontId="4" type="noConversion"/>
  </si>
  <si>
    <t>138-81-03238</t>
    <phoneticPr fontId="4" type="noConversion"/>
  </si>
  <si>
    <t>113-81-06497</t>
    <phoneticPr fontId="4" type="noConversion"/>
  </si>
  <si>
    <t>621-81-04705</t>
    <phoneticPr fontId="4" type="noConversion"/>
  </si>
  <si>
    <t>505-81-75228</t>
    <phoneticPr fontId="4" type="noConversion"/>
  </si>
  <si>
    <t>201-81-48095</t>
    <phoneticPr fontId="4" type="noConversion"/>
  </si>
  <si>
    <t>204-86-48139</t>
    <phoneticPr fontId="4" type="noConversion"/>
  </si>
  <si>
    <t>132-86-24093</t>
    <phoneticPr fontId="4" type="noConversion"/>
  </si>
  <si>
    <t>305-86-25365</t>
    <phoneticPr fontId="4" type="noConversion"/>
  </si>
  <si>
    <t>307-81-18943</t>
    <phoneticPr fontId="4" type="noConversion"/>
  </si>
  <si>
    <t>307-18-61577</t>
    <phoneticPr fontId="4" type="noConversion"/>
  </si>
  <si>
    <t>314-85-00852</t>
    <phoneticPr fontId="4" type="noConversion"/>
  </si>
  <si>
    <t>312-12-84003</t>
    <phoneticPr fontId="4" type="noConversion"/>
  </si>
  <si>
    <t>510-81-35418</t>
    <phoneticPr fontId="4" type="noConversion"/>
  </si>
  <si>
    <t>126-17-43798</t>
    <phoneticPr fontId="4" type="noConversion"/>
  </si>
  <si>
    <t>206-81-05714</t>
    <phoneticPr fontId="4" type="noConversion"/>
  </si>
  <si>
    <t>121-04-45767</t>
    <phoneticPr fontId="4" type="noConversion"/>
  </si>
  <si>
    <t>305-05-85665</t>
    <phoneticPr fontId="4" type="noConversion"/>
  </si>
  <si>
    <t>415-02-26754</t>
    <phoneticPr fontId="4" type="noConversion"/>
  </si>
  <si>
    <t>220-87-30472</t>
    <phoneticPr fontId="4" type="noConversion"/>
  </si>
  <si>
    <t>211-81-08241</t>
    <phoneticPr fontId="4" type="noConversion"/>
  </si>
  <si>
    <t>126-85-60103</t>
    <phoneticPr fontId="4" type="noConversion"/>
  </si>
  <si>
    <t>㈜씨제이프레시웨이</t>
    <phoneticPr fontId="4" type="noConversion"/>
  </si>
  <si>
    <t>㈜오뚜기</t>
    <phoneticPr fontId="4" type="noConversion"/>
  </si>
  <si>
    <t>㈜대한제분</t>
    <phoneticPr fontId="4" type="noConversion"/>
  </si>
  <si>
    <t>동성식품</t>
    <phoneticPr fontId="4" type="noConversion"/>
  </si>
  <si>
    <t>우리승진식품</t>
    <phoneticPr fontId="4" type="noConversion"/>
  </si>
  <si>
    <t>㈜사조해표 충청영업팀</t>
    <phoneticPr fontId="4" type="noConversion"/>
  </si>
  <si>
    <t>㈜동원에프앤비 충청영업소</t>
    <phoneticPr fontId="4" type="noConversion"/>
  </si>
  <si>
    <t>공증인정영사무소</t>
    <phoneticPr fontId="4" type="noConversion"/>
  </si>
  <si>
    <t>한솔축산</t>
    <phoneticPr fontId="4" type="noConversion"/>
  </si>
  <si>
    <t>603-81-11270</t>
    <phoneticPr fontId="4" type="noConversion"/>
  </si>
  <si>
    <t>138-81-03238</t>
    <phoneticPr fontId="4" type="noConversion"/>
  </si>
  <si>
    <t>305-85-00479</t>
    <phoneticPr fontId="4" type="noConversion"/>
  </si>
  <si>
    <t>307-18-1577</t>
    <phoneticPr fontId="4" type="noConversion"/>
  </si>
  <si>
    <t>312-12-84003</t>
    <phoneticPr fontId="4" type="noConversion"/>
  </si>
  <si>
    <t>305-85-24637</t>
    <phoneticPr fontId="4" type="noConversion"/>
  </si>
  <si>
    <t>314-85-14021</t>
    <phoneticPr fontId="4" type="noConversion"/>
  </si>
  <si>
    <t>305-94-00506</t>
    <phoneticPr fontId="4" type="noConversion"/>
  </si>
  <si>
    <t>306-90-22693</t>
    <phoneticPr fontId="4" type="noConversion"/>
  </si>
  <si>
    <t>104-86-06955</t>
    <phoneticPr fontId="4" type="noConversion"/>
  </si>
  <si>
    <t>2016년 10월 매입세금계산서 합계표(향천)</t>
    <phoneticPr fontId="5" type="noConversion"/>
  </si>
  <si>
    <t>삼호식품</t>
    <phoneticPr fontId="4" type="noConversion"/>
  </si>
  <si>
    <t>개별화물</t>
    <phoneticPr fontId="4" type="noConversion"/>
  </si>
  <si>
    <t>광역운수</t>
    <phoneticPr fontId="4" type="noConversion"/>
  </si>
  <si>
    <t>신성화물자동차</t>
    <phoneticPr fontId="4" type="noConversion"/>
  </si>
  <si>
    <t>대통운수</t>
    <phoneticPr fontId="4" type="noConversion"/>
  </si>
  <si>
    <t>신안운수</t>
    <phoneticPr fontId="4" type="noConversion"/>
  </si>
  <si>
    <t>미서운수</t>
    <phoneticPr fontId="4" type="noConversion"/>
  </si>
  <si>
    <t>용달화물</t>
    <phoneticPr fontId="4" type="noConversion"/>
  </si>
  <si>
    <t>동서운수</t>
    <phoneticPr fontId="4" type="noConversion"/>
  </si>
  <si>
    <t>승성운수</t>
    <phoneticPr fontId="4" type="noConversion"/>
  </si>
  <si>
    <t>306-06-73970</t>
    <phoneticPr fontId="4" type="noConversion"/>
  </si>
  <si>
    <t>122-04-51980</t>
    <phoneticPr fontId="4" type="noConversion"/>
  </si>
  <si>
    <t>314-27-76202</t>
    <phoneticPr fontId="4" type="noConversion"/>
  </si>
  <si>
    <t>513-03-25890</t>
    <phoneticPr fontId="4" type="noConversion"/>
  </si>
  <si>
    <t>302-01-54845</t>
    <phoneticPr fontId="4" type="noConversion"/>
  </si>
  <si>
    <t>305-28-40371</t>
    <phoneticPr fontId="4" type="noConversion"/>
  </si>
  <si>
    <t>608-04-51655</t>
    <phoneticPr fontId="4" type="noConversion"/>
  </si>
  <si>
    <t>112-03-81909</t>
    <phoneticPr fontId="4" type="noConversion"/>
  </si>
  <si>
    <t>250-38-00122</t>
    <phoneticPr fontId="4" type="noConversion"/>
  </si>
  <si>
    <t>126-30-38877</t>
    <phoneticPr fontId="4" type="noConversion"/>
  </si>
  <si>
    <t>109-04-75451</t>
    <phoneticPr fontId="4" type="noConversion"/>
  </si>
  <si>
    <t>128-07-55331</t>
    <phoneticPr fontId="4" type="noConversion"/>
  </si>
  <si>
    <t>610-14-67654</t>
    <phoneticPr fontId="4" type="noConversion"/>
  </si>
  <si>
    <t>314-17-62199</t>
    <phoneticPr fontId="4" type="noConversion"/>
  </si>
  <si>
    <t>510-12-00723</t>
    <phoneticPr fontId="4" type="noConversion"/>
  </si>
  <si>
    <t>합 계</t>
    <phoneticPr fontId="4" type="noConversion"/>
  </si>
  <si>
    <t>NH농협캐피탈 주식회사</t>
    <phoneticPr fontId="4" type="noConversion"/>
  </si>
  <si>
    <t>공급가액</t>
    <phoneticPr fontId="4" type="noConversion"/>
  </si>
  <si>
    <t>부가세</t>
    <phoneticPr fontId="4" type="noConversion"/>
  </si>
  <si>
    <t>2016년 10월 매출전자세금계산서 합계표 (향천)</t>
    <phoneticPr fontId="5" type="noConversion"/>
  </si>
  <si>
    <t>안심상회</t>
  </si>
  <si>
    <t>하모니마트</t>
  </si>
  <si>
    <t>빅쎄일마트</t>
  </si>
  <si>
    <t>탑플러스마트</t>
  </si>
  <si>
    <t>문창시장공판장</t>
  </si>
  <si>
    <t>삼영하이퍼용두점</t>
  </si>
  <si>
    <t>(주)판암</t>
  </si>
  <si>
    <t>하모니마트원내점</t>
  </si>
  <si>
    <t>대덕도매마트</t>
  </si>
  <si>
    <t>부광상회</t>
  </si>
  <si>
    <t>대영물류</t>
  </si>
  <si>
    <t>현대드림마트</t>
  </si>
  <si>
    <t>정문식품</t>
  </si>
  <si>
    <t>(주)옥천농업진흥</t>
  </si>
  <si>
    <t>농업회사법인 풍년푸드주식회사</t>
  </si>
  <si>
    <t>제일도매유통</t>
  </si>
  <si>
    <t>인덕상회</t>
  </si>
  <si>
    <t>주식회사 일품</t>
  </si>
  <si>
    <t>삼화식품유통</t>
  </si>
  <si>
    <t>YJ유통</t>
  </si>
  <si>
    <t>선곡식품</t>
  </si>
  <si>
    <t>산외상회</t>
  </si>
  <si>
    <t>우리슈퍼</t>
  </si>
  <si>
    <t>우리마트</t>
  </si>
  <si>
    <t>동양상회</t>
  </si>
  <si>
    <t>칠성식품</t>
  </si>
  <si>
    <t>경원상회</t>
  </si>
  <si>
    <t>참편한마켓주식회사</t>
  </si>
  <si>
    <t>도매유통</t>
  </si>
  <si>
    <t>영동해물</t>
  </si>
  <si>
    <t>영동탑할인마트</t>
  </si>
  <si>
    <t>신 대청마트</t>
  </si>
  <si>
    <t>소소리유통</t>
  </si>
  <si>
    <t>소담마트</t>
  </si>
  <si>
    <t>지앤지마트</t>
  </si>
  <si>
    <t>형제상회</t>
  </si>
  <si>
    <t>두리마트</t>
  </si>
  <si>
    <t>더(the)두리마트</t>
  </si>
  <si>
    <t>주공하이퍼</t>
  </si>
  <si>
    <t>동광슈퍼</t>
  </si>
  <si>
    <t>오성식품</t>
  </si>
  <si>
    <t>보부상마트</t>
  </si>
  <si>
    <t>풀마트</t>
  </si>
  <si>
    <t>유할인마트</t>
  </si>
  <si>
    <t>후생사1매장</t>
  </si>
  <si>
    <t>(주)천마하나로</t>
  </si>
  <si>
    <t>(주)대지</t>
  </si>
  <si>
    <t>(주)대현유통</t>
  </si>
  <si>
    <t>신성식품</t>
  </si>
  <si>
    <t>풍년상회</t>
  </si>
  <si>
    <t>시민상사</t>
  </si>
  <si>
    <t>왕도매관저식자재마트</t>
  </si>
  <si>
    <t>대경마트</t>
  </si>
  <si>
    <t>리치할인마트</t>
  </si>
  <si>
    <t>다경물류(주)</t>
  </si>
  <si>
    <t>상록수마트</t>
  </si>
  <si>
    <t>(유)영동공판장</t>
  </si>
  <si>
    <t>308-04-53393</t>
  </si>
  <si>
    <t>701-48-00027</t>
  </si>
  <si>
    <t>395-08-00302</t>
  </si>
  <si>
    <t>118-10-16350</t>
  </si>
  <si>
    <t>305-30-23318</t>
  </si>
  <si>
    <t>305-10-97656</t>
  </si>
  <si>
    <t>305-81-84772</t>
  </si>
  <si>
    <t>318-01-35881</t>
  </si>
  <si>
    <t>305-19-55251</t>
  </si>
  <si>
    <t>306-06-48689</t>
  </si>
  <si>
    <t>305-15-62337</t>
  </si>
  <si>
    <t>314-17-37118</t>
  </si>
  <si>
    <t>302-04-99445</t>
  </si>
  <si>
    <t>302-81-02223</t>
  </si>
  <si>
    <t>362-86-00182</t>
  </si>
  <si>
    <t>307-02-89176</t>
  </si>
  <si>
    <t>306-28-99123</t>
  </si>
  <si>
    <t>864-88-00135</t>
  </si>
  <si>
    <t>305-22-16904</t>
  </si>
  <si>
    <t>305-28-79838</t>
  </si>
  <si>
    <t>302-04-63312</t>
  </si>
  <si>
    <t>302-04-52402</t>
  </si>
  <si>
    <t>340-13-00010</t>
  </si>
  <si>
    <t>302-04-68700</t>
  </si>
  <si>
    <t>302-04-31805</t>
  </si>
  <si>
    <t>302-02-59551</t>
  </si>
  <si>
    <t>302-01-35886</t>
  </si>
  <si>
    <t>302-81-28015</t>
  </si>
  <si>
    <t>302-02-96158</t>
  </si>
  <si>
    <t>302-05-47605</t>
  </si>
  <si>
    <t>302-05-48550</t>
  </si>
  <si>
    <t>314-22-87378</t>
  </si>
  <si>
    <t>838-08-00357</t>
  </si>
  <si>
    <t>669-06-00460</t>
  </si>
  <si>
    <t>314-07-52459</t>
  </si>
  <si>
    <t>306-46-03581</t>
  </si>
  <si>
    <t>305-29-22521</t>
  </si>
  <si>
    <t>305-33-82642</t>
  </si>
  <si>
    <t>306-47-80227</t>
  </si>
  <si>
    <t>305-31-39234</t>
  </si>
  <si>
    <t>305-09-74467</t>
  </si>
  <si>
    <t>305-30-92436</t>
  </si>
  <si>
    <t>502-09-50616</t>
  </si>
  <si>
    <t>406-06-91147</t>
  </si>
  <si>
    <t>314-03-64296</t>
  </si>
  <si>
    <t>315-81-35389</t>
  </si>
  <si>
    <t>314-86-41199</t>
  </si>
  <si>
    <t>305-86-12725</t>
  </si>
  <si>
    <t>410-33-60334</t>
  </si>
  <si>
    <t>305-28-24196</t>
  </si>
  <si>
    <t>305-22-59261</t>
  </si>
  <si>
    <t>825-22-00018</t>
  </si>
  <si>
    <t>435-18-00292</t>
  </si>
  <si>
    <t>305-33-59476</t>
  </si>
  <si>
    <t>305-86-32828</t>
  </si>
  <si>
    <t>305-33-56125</t>
  </si>
  <si>
    <t>302-81-04920</t>
  </si>
  <si>
    <t>대화제과푸드</t>
  </si>
  <si>
    <t>주식회사 중원종합식품</t>
  </si>
  <si>
    <t>하나상사</t>
  </si>
  <si>
    <t>큐마트</t>
  </si>
  <si>
    <t>(주)프레시원중부</t>
  </si>
  <si>
    <t>한아름유통</t>
  </si>
  <si>
    <t>동부종합식품</t>
  </si>
  <si>
    <t>하모니신선마트유천점</t>
  </si>
  <si>
    <t>대광교역</t>
  </si>
  <si>
    <t>대원배달마트</t>
  </si>
  <si>
    <t>로하스푸드시스템</t>
  </si>
  <si>
    <t>하나마트</t>
  </si>
  <si>
    <t>영광식품</t>
  </si>
  <si>
    <t>세종그린푸드</t>
  </si>
  <si>
    <t>내포마트</t>
  </si>
  <si>
    <t>대수유통주식회사</t>
  </si>
  <si>
    <t>중신슈퍼</t>
  </si>
  <si>
    <t>동녁상사</t>
  </si>
  <si>
    <t>제일도매25시</t>
  </si>
  <si>
    <t>형통상회</t>
  </si>
  <si>
    <t>천일종합식자재</t>
  </si>
  <si>
    <t>복래상회</t>
  </si>
  <si>
    <t>고은선 식품</t>
  </si>
  <si>
    <t>주식회사 코리아리테일</t>
  </si>
  <si>
    <t>반도유통(M마트)</t>
  </si>
  <si>
    <t>평화식품</t>
  </si>
  <si>
    <t>동원상사(주)</t>
  </si>
  <si>
    <t>금성유통</t>
  </si>
  <si>
    <t>(주)마트프렌즈</t>
  </si>
  <si>
    <t>남부유통</t>
  </si>
  <si>
    <t>세종푸드주식회사</t>
  </si>
  <si>
    <t>미왕식품</t>
  </si>
  <si>
    <t>우성상회</t>
  </si>
  <si>
    <t>역전공판장</t>
  </si>
  <si>
    <t>복성상점</t>
  </si>
  <si>
    <t>로얄도매마트</t>
  </si>
  <si>
    <t>대미식품</t>
  </si>
  <si>
    <t>주식회사 지니유통</t>
  </si>
  <si>
    <t>한밭하이퍼마트</t>
  </si>
  <si>
    <t>고객할인마트</t>
  </si>
  <si>
    <t>도우미종합식품</t>
  </si>
  <si>
    <t>읍내직판장</t>
  </si>
  <si>
    <t>영동상회</t>
  </si>
  <si>
    <t>영진상회</t>
  </si>
  <si>
    <t>그린푸드</t>
  </si>
  <si>
    <t>하늘채정육마트</t>
  </si>
  <si>
    <t>OK빅마트</t>
  </si>
  <si>
    <t>우리홈마트</t>
  </si>
  <si>
    <t>원할인마트</t>
  </si>
  <si>
    <t>중도매인 40번</t>
  </si>
  <si>
    <t>최영상회</t>
  </si>
  <si>
    <t>천복식품</t>
  </si>
  <si>
    <t>주식회사 유광</t>
  </si>
  <si>
    <t>우선유통</t>
  </si>
  <si>
    <t>삼양상회</t>
  </si>
  <si>
    <t>삼성상회</t>
  </si>
  <si>
    <t>동화상회</t>
  </si>
  <si>
    <t>공주상회</t>
  </si>
  <si>
    <t>신흥유통 (청정)</t>
  </si>
  <si>
    <t>한남공판장</t>
  </si>
  <si>
    <t>대동상회</t>
  </si>
  <si>
    <t>대구할인마트</t>
  </si>
  <si>
    <t>보은할인마트</t>
  </si>
  <si>
    <t>주식회사 영마트</t>
  </si>
  <si>
    <t>서울떡집</t>
  </si>
  <si>
    <t>영신슈퍼</t>
  </si>
  <si>
    <t>애경마트</t>
  </si>
  <si>
    <t>(주)현대쇼핑</t>
  </si>
  <si>
    <t>미래상회</t>
  </si>
  <si>
    <t>(유)수호</t>
  </si>
  <si>
    <t>영창상회</t>
  </si>
  <si>
    <t>한빛마트</t>
  </si>
  <si>
    <t>시장상회</t>
  </si>
  <si>
    <t>동덕유통</t>
  </si>
  <si>
    <t>시민상회</t>
  </si>
  <si>
    <t>일품물류</t>
  </si>
  <si>
    <t>참좋은마트</t>
  </si>
  <si>
    <t>케이-마트(k-mart)</t>
  </si>
  <si>
    <t>코사마트 상아점</t>
  </si>
  <si>
    <t>혜성</t>
  </si>
  <si>
    <t>주식회사 대흥식품</t>
  </si>
  <si>
    <t>(주)루히</t>
  </si>
  <si>
    <t>진미식품농축협대리점</t>
  </si>
  <si>
    <t>한길마트교촌점</t>
  </si>
  <si>
    <t>한마음쇼핑마트</t>
  </si>
  <si>
    <t>대경소비자유통</t>
  </si>
  <si>
    <t>해든마켓</t>
  </si>
  <si>
    <t>영동상사</t>
  </si>
  <si>
    <t>유풍산업사</t>
  </si>
  <si>
    <t>도마식품</t>
  </si>
  <si>
    <t>태성상회</t>
  </si>
  <si>
    <t>만인산휴양림</t>
  </si>
  <si>
    <t>엠마트</t>
  </si>
  <si>
    <t>풀그린플러스</t>
  </si>
  <si>
    <t>하나유통</t>
  </si>
  <si>
    <t>솔로몬마트</t>
  </si>
  <si>
    <t>주식회사 주은유통</t>
  </si>
  <si>
    <t>주식회사흥일엠에스(경기광주지점)</t>
  </si>
  <si>
    <t>우리물류</t>
  </si>
  <si>
    <t>더존마트</t>
  </si>
  <si>
    <t>백산식품</t>
  </si>
  <si>
    <t>주영식품</t>
  </si>
  <si>
    <t>충남젓갈</t>
  </si>
  <si>
    <t>열매종합유통</t>
  </si>
  <si>
    <t>그린마트</t>
  </si>
  <si>
    <t>코아마트</t>
  </si>
  <si>
    <t>천호당</t>
  </si>
  <si>
    <t>케이마트</t>
  </si>
  <si>
    <t>(주)베로니유통</t>
  </si>
  <si>
    <t>비봉상사</t>
  </si>
  <si>
    <t>항아리반찬</t>
  </si>
  <si>
    <t>무한유통</t>
  </si>
  <si>
    <t>제일유통</t>
  </si>
  <si>
    <t>아름다운 동행</t>
  </si>
  <si>
    <t>후생사 제3매장</t>
  </si>
  <si>
    <t>하나도매마트</t>
  </si>
  <si>
    <t>삼원식품</t>
  </si>
  <si>
    <t>아라쏘잉</t>
  </si>
  <si>
    <t>장터할인마트</t>
  </si>
  <si>
    <t>태경종합방앗간</t>
  </si>
  <si>
    <t>놀부식품</t>
  </si>
  <si>
    <t>(주)두리유통</t>
  </si>
  <si>
    <t>대상베스트코(주)대화지점</t>
  </si>
  <si>
    <t>대상베스트코（주）</t>
  </si>
  <si>
    <t>주식회사 더드림유통</t>
  </si>
  <si>
    <t>305-13-88236</t>
  </si>
  <si>
    <t>305-86-27873</t>
  </si>
  <si>
    <t>314-03-78581</t>
  </si>
  <si>
    <t>314-25-78429</t>
  </si>
  <si>
    <t>314-86-26349</t>
  </si>
  <si>
    <t>142-08-50853</t>
  </si>
  <si>
    <t>178-30-00241</t>
  </si>
  <si>
    <t>305-32-52821</t>
  </si>
  <si>
    <t>314-19-46566</t>
  </si>
  <si>
    <t>308-01-48434</t>
  </si>
  <si>
    <t>403-07-61597</t>
  </si>
  <si>
    <t>264-04-00091</t>
  </si>
  <si>
    <t>305-32-87975</t>
  </si>
  <si>
    <t>314-24-20726</t>
  </si>
  <si>
    <t>310-07-20862</t>
  </si>
  <si>
    <t>124-87-33545</t>
  </si>
  <si>
    <t>403-19-49280</t>
  </si>
  <si>
    <t>514-20-18351</t>
  </si>
  <si>
    <t>306-37-23076</t>
  </si>
  <si>
    <t>318-01-09194</t>
  </si>
  <si>
    <t>204-12-65627</t>
  </si>
  <si>
    <t>306-46-04751</t>
  </si>
  <si>
    <t>205-14-69862</t>
  </si>
  <si>
    <t>293-81-00218</t>
  </si>
  <si>
    <t>306-03-26608</t>
  </si>
  <si>
    <t>306-02-20795</t>
  </si>
  <si>
    <t>484-86-00177</t>
  </si>
  <si>
    <t>301-31-54418</t>
  </si>
  <si>
    <t>301-86-24535</t>
  </si>
  <si>
    <t>301-01-54390</t>
  </si>
  <si>
    <t>317-81-41704</t>
  </si>
  <si>
    <t>314-14-42890</t>
  </si>
  <si>
    <t>306-02-20965</t>
  </si>
  <si>
    <t>305-07-52867</t>
  </si>
  <si>
    <t>305-32-52646</t>
  </si>
  <si>
    <t>305-07-59633</t>
  </si>
  <si>
    <t>314-23-31094</t>
  </si>
  <si>
    <t>128-87-00240</t>
  </si>
  <si>
    <t>314-22-25523</t>
  </si>
  <si>
    <t>158-04-00331</t>
  </si>
  <si>
    <t>403-09-78262</t>
  </si>
  <si>
    <t>314-03-98480</t>
  </si>
  <si>
    <t>305-18-54968</t>
  </si>
  <si>
    <t>314-04-33295</t>
  </si>
  <si>
    <t>314-19-96159</t>
  </si>
  <si>
    <t>305-33-52449</t>
  </si>
  <si>
    <t>305-11-81995</t>
  </si>
  <si>
    <t>833-16-00075</t>
  </si>
  <si>
    <t>306-50-02895</t>
  </si>
  <si>
    <t>305-11-17585</t>
  </si>
  <si>
    <t>305-09-72120</t>
  </si>
  <si>
    <t>314-13-36687</t>
  </si>
  <si>
    <t>305-86-30795</t>
  </si>
  <si>
    <t>305-29-10078</t>
  </si>
  <si>
    <t>306-03-69951</t>
  </si>
  <si>
    <t>306-28-89983</t>
  </si>
  <si>
    <t>175-21-00269</t>
  </si>
  <si>
    <t>305-10-54943</t>
  </si>
  <si>
    <t>305-21-14608</t>
  </si>
  <si>
    <t>522-01-00360</t>
  </si>
  <si>
    <t>302-03-95739</t>
  </si>
  <si>
    <t>302-03-71794</t>
  </si>
  <si>
    <t>302-09-61930</t>
  </si>
  <si>
    <t>477-88-00455</t>
  </si>
  <si>
    <t>302-03-69546</t>
  </si>
  <si>
    <t>302-02-73209</t>
  </si>
  <si>
    <t>302-02-39142</t>
  </si>
  <si>
    <t>302-81-13846</t>
  </si>
  <si>
    <t>302-01-55830</t>
  </si>
  <si>
    <t>308-85-10224</t>
  </si>
  <si>
    <t>308-90-25380</t>
  </si>
  <si>
    <t>308-06-18600</t>
  </si>
  <si>
    <t>308-03-46328</t>
  </si>
  <si>
    <t>308-04-73176</t>
  </si>
  <si>
    <t>305-21-97351</t>
  </si>
  <si>
    <t>762-61-00133</t>
  </si>
  <si>
    <t>305-29-10627</t>
  </si>
  <si>
    <t>307-17-10445</t>
  </si>
  <si>
    <t>305-15-51863</t>
  </si>
  <si>
    <t>305-19-86297</t>
  </si>
  <si>
    <t>305-86-12064</t>
  </si>
  <si>
    <t>305-86-12462</t>
  </si>
  <si>
    <t>305-07-52168</t>
  </si>
  <si>
    <t>318-01-25573</t>
  </si>
  <si>
    <t>306-01-48781</t>
  </si>
  <si>
    <t>305-07-81019</t>
  </si>
  <si>
    <t>314-07-31323</t>
  </si>
  <si>
    <t>305-23-56335</t>
  </si>
  <si>
    <t>314-15-62966</t>
  </si>
  <si>
    <t>305-05-84647</t>
  </si>
  <si>
    <t>305-02-36765</t>
  </si>
  <si>
    <t>306-34-66486</t>
  </si>
  <si>
    <t>305-32-75877</t>
  </si>
  <si>
    <t>680-25-00186</t>
  </si>
  <si>
    <t>314-16-55462</t>
  </si>
  <si>
    <t>314-09-89149</t>
  </si>
  <si>
    <t>267-86-00285</t>
  </si>
  <si>
    <t>869-85-00288</t>
  </si>
  <si>
    <t>407-11-52267</t>
  </si>
  <si>
    <t>305-32-98545</t>
  </si>
  <si>
    <t>314-02-97204</t>
  </si>
  <si>
    <t>308-06-60622</t>
  </si>
  <si>
    <t>314-02-28385</t>
  </si>
  <si>
    <t>306-28-80041</t>
  </si>
  <si>
    <t>305-33-29138</t>
  </si>
  <si>
    <t>305-27-93022</t>
  </si>
  <si>
    <t>305-16-52404</t>
  </si>
  <si>
    <t>125-64-00112</t>
  </si>
  <si>
    <t>305-81-85204</t>
  </si>
  <si>
    <t>481-40-00224</t>
  </si>
  <si>
    <t>314-91-08613</t>
  </si>
  <si>
    <t>210-20-70590</t>
  </si>
  <si>
    <t>308-03-38885</t>
  </si>
  <si>
    <t>314-28-18534</t>
  </si>
  <si>
    <t>306-37-63175</t>
  </si>
  <si>
    <t>305-33-52925</t>
  </si>
  <si>
    <t>546-45-00114</t>
  </si>
  <si>
    <t>305-23-68748</t>
  </si>
  <si>
    <t>305-32-83950</t>
  </si>
  <si>
    <t>224-22-54268</t>
  </si>
  <si>
    <t>318-01-53986</t>
  </si>
  <si>
    <t>301-03-33351</t>
  </si>
  <si>
    <t>305-81-56183</t>
  </si>
  <si>
    <t>204-86-19255</t>
  </si>
  <si>
    <t>475-85-00287</t>
  </si>
  <si>
    <t>2016년 10월 매출전자계산서 합계표 (향천)</t>
    <phoneticPr fontId="5" type="noConversion"/>
  </si>
  <si>
    <t>매출 공급가액</t>
    <phoneticPr fontId="4" type="noConversion"/>
  </si>
  <si>
    <t xml:space="preserve">매출 부가세 </t>
    <phoneticPr fontId="4" type="noConversion"/>
  </si>
  <si>
    <t>공급가액</t>
    <phoneticPr fontId="4" type="noConversion"/>
  </si>
  <si>
    <t>매출</t>
    <phoneticPr fontId="4" type="noConversion"/>
  </si>
  <si>
    <t>매입</t>
    <phoneticPr fontId="4" type="noConversion"/>
  </si>
  <si>
    <t>차이</t>
    <phoneticPr fontId="4" type="noConversion"/>
  </si>
  <si>
    <t>구 분</t>
    <phoneticPr fontId="4" type="noConversion"/>
  </si>
  <si>
    <t>향 천 매입매출현황(2016.10)</t>
    <phoneticPr fontId="4" type="noConversion"/>
  </si>
  <si>
    <t>2016년 10월 매출전자세금계산서 합계표 (HC)</t>
    <phoneticPr fontId="5" type="noConversion"/>
  </si>
  <si>
    <t>2016년 10월 매출전자계산서 합계표 (HC)</t>
    <phoneticPr fontId="5" type="noConversion"/>
  </si>
  <si>
    <t>흥일엠에스</t>
  </si>
  <si>
    <t>태일슈퍼</t>
  </si>
  <si>
    <t>(주)영동할인마트</t>
  </si>
  <si>
    <t>엘지마트</t>
  </si>
  <si>
    <t>(주)보은D마트</t>
  </si>
  <si>
    <t>죽전할인마트</t>
  </si>
  <si>
    <t>주식회사평화코퍼레이션</t>
  </si>
  <si>
    <t>태봉마트</t>
  </si>
  <si>
    <t>금산식자재도매마트</t>
  </si>
  <si>
    <t>박스할인마트</t>
  </si>
  <si>
    <t>(주)엘마트</t>
  </si>
  <si>
    <t>시가있는상회</t>
  </si>
  <si>
    <t>옥향슈퍼</t>
  </si>
  <si>
    <t>주공마트</t>
  </si>
  <si>
    <t>(주)다경물류(깻잎마트)</t>
  </si>
  <si>
    <t>(주)초정식품상사</t>
  </si>
  <si>
    <t>(주)농심</t>
  </si>
  <si>
    <t>씨제이프레시웨이주식회사</t>
  </si>
  <si>
    <t>302-02-89661</t>
  </si>
  <si>
    <t>302-81-13996</t>
  </si>
  <si>
    <t>302-03-84246</t>
  </si>
  <si>
    <t>302-81-16881</t>
  </si>
  <si>
    <t>302-01-83165</t>
  </si>
  <si>
    <t>132-86-34612</t>
  </si>
  <si>
    <t>204-86-48139</t>
  </si>
  <si>
    <t>305-01-77982</t>
  </si>
  <si>
    <t>123-65-19548</t>
  </si>
  <si>
    <t>305-14-88586</t>
  </si>
  <si>
    <t>302-81-12643</t>
  </si>
  <si>
    <t>302-06-90846</t>
  </si>
  <si>
    <t>302-05-38353</t>
  </si>
  <si>
    <t>302-01-46840</t>
  </si>
  <si>
    <t>305-85-41897</t>
  </si>
  <si>
    <t>305-86-19072</t>
  </si>
  <si>
    <t>2016년 10월 온라인 매출 합계표</t>
    <phoneticPr fontId="4" type="noConversion"/>
  </si>
  <si>
    <t>상호</t>
    <phoneticPr fontId="4" type="noConversion"/>
  </si>
  <si>
    <t>공급가액</t>
    <phoneticPr fontId="5" type="noConversion"/>
  </si>
  <si>
    <t>부가세</t>
    <phoneticPr fontId="5" type="noConversion"/>
  </si>
  <si>
    <t>합 계</t>
    <phoneticPr fontId="5" type="noConversion"/>
  </si>
  <si>
    <t>사업자등록번호</t>
    <phoneticPr fontId="5" type="noConversion"/>
  </si>
  <si>
    <t>지마켓</t>
    <phoneticPr fontId="4" type="noConversion"/>
  </si>
  <si>
    <t>옥션</t>
    <phoneticPr fontId="4" type="noConversion"/>
  </si>
  <si>
    <t>스토어팜</t>
    <phoneticPr fontId="4" type="noConversion"/>
  </si>
  <si>
    <t>쿠팡</t>
    <phoneticPr fontId="4" type="noConversion"/>
  </si>
  <si>
    <t>11번가</t>
    <phoneticPr fontId="4" type="noConversion"/>
  </si>
  <si>
    <t>위메프</t>
    <phoneticPr fontId="4" type="noConversion"/>
  </si>
  <si>
    <t>주식회사 태원푸드</t>
    <phoneticPr fontId="4" type="noConversion"/>
  </si>
  <si>
    <t>매출 공급가액</t>
    <phoneticPr fontId="4" type="noConversion"/>
  </si>
  <si>
    <t>매출 부가세</t>
    <phoneticPr fontId="4" type="noConversion"/>
  </si>
  <si>
    <t>합 계</t>
    <phoneticPr fontId="4" type="noConversion"/>
  </si>
  <si>
    <t>HC 매입매출현황(2016.10)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</si>
</sst>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(&quot;$&quot;* #,##0_);_(&quot;$&quot;* \(#,##0\);_(&quot;$&quot;* &quot;-&quot;_);_(@_)"/>
    <numFmt numFmtId="177" formatCode="000\-00\-00000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돋움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체"/>
      <family val="3"/>
      <charset val="129"/>
    </font>
    <font>
      <b/>
      <sz val="10"/>
      <name val="돋움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돋움체"/>
      <family val="3"/>
      <charset val="129"/>
    </font>
    <font>
      <sz val="9"/>
      <name val="돋움체"/>
      <family val="3"/>
      <charset val="129"/>
    </font>
    <font>
      <b/>
      <sz val="11"/>
      <color theme="1"/>
      <name val="돋움체"/>
      <family val="3"/>
      <charset val="129"/>
    </font>
    <font>
      <b/>
      <sz val="10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b/>
      <sz val="11"/>
      <name val="돋움체"/>
      <family val="3"/>
      <charset val="129"/>
    </font>
    <font>
      <b/>
      <sz val="12"/>
      <color theme="1"/>
      <name val="돋움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2" fillId="0" borderId="0"/>
    <xf numFmtId="176" fontId="2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6" fillId="0" borderId="0" xfId="3" applyFont="1"/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41" fontId="7" fillId="0" borderId="6" xfId="4" applyNumberFormat="1" applyFont="1" applyBorder="1" applyAlignment="1">
      <alignment horizontal="center" vertical="center"/>
    </xf>
    <xf numFmtId="41" fontId="7" fillId="0" borderId="5" xfId="4" applyNumberFormat="1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3" fontId="6" fillId="0" borderId="9" xfId="4" applyNumberFormat="1" applyFont="1" applyBorder="1" applyAlignment="1">
      <alignment horizontal="center" vertical="center"/>
    </xf>
    <xf numFmtId="41" fontId="7" fillId="0" borderId="10" xfId="4" applyNumberFormat="1" applyFont="1" applyBorder="1" applyAlignment="1">
      <alignment horizontal="center" vertical="center"/>
    </xf>
    <xf numFmtId="41" fontId="6" fillId="0" borderId="9" xfId="4" applyNumberFormat="1" applyFont="1" applyBorder="1" applyAlignment="1">
      <alignment horizontal="center" vertical="center"/>
    </xf>
    <xf numFmtId="41" fontId="7" fillId="0" borderId="10" xfId="3" applyNumberFormat="1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41" fontId="7" fillId="0" borderId="12" xfId="4" applyNumberFormat="1" applyFont="1" applyBorder="1" applyAlignment="1">
      <alignment horizontal="center" vertical="center"/>
    </xf>
    <xf numFmtId="41" fontId="6" fillId="0" borderId="12" xfId="4" applyNumberFormat="1" applyFont="1" applyBorder="1" applyAlignment="1">
      <alignment horizontal="center" vertical="center"/>
    </xf>
    <xf numFmtId="41" fontId="7" fillId="0" borderId="13" xfId="4" applyNumberFormat="1" applyFont="1" applyBorder="1" applyAlignment="1">
      <alignment horizontal="center" vertical="center"/>
    </xf>
    <xf numFmtId="41" fontId="7" fillId="0" borderId="4" xfId="4" applyNumberFormat="1" applyFont="1" applyBorder="1" applyAlignment="1">
      <alignment horizontal="center" vertical="center"/>
    </xf>
    <xf numFmtId="41" fontId="6" fillId="0" borderId="8" xfId="4" applyNumberFormat="1" applyFont="1" applyBorder="1" applyAlignment="1">
      <alignment horizontal="center" vertical="center"/>
    </xf>
    <xf numFmtId="41" fontId="7" fillId="0" borderId="11" xfId="4" applyNumberFormat="1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41" fontId="7" fillId="0" borderId="18" xfId="3" applyNumberFormat="1" applyFont="1" applyBorder="1" applyAlignment="1">
      <alignment horizontal="center" vertical="center"/>
    </xf>
    <xf numFmtId="41" fontId="7" fillId="0" borderId="19" xfId="3" applyNumberFormat="1" applyFont="1" applyBorder="1" applyAlignment="1">
      <alignment horizontal="center" vertical="center"/>
    </xf>
    <xf numFmtId="41" fontId="7" fillId="0" borderId="20" xfId="3" applyNumberFormat="1" applyFont="1" applyBorder="1" applyAlignment="1">
      <alignment horizontal="center" vertical="center"/>
    </xf>
    <xf numFmtId="0" fontId="6" fillId="0" borderId="9" xfId="4" applyNumberFormat="1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3" fontId="7" fillId="0" borderId="12" xfId="3" applyNumberFormat="1" applyFont="1" applyBorder="1" applyAlignment="1">
      <alignment horizontal="center" vertical="center"/>
    </xf>
    <xf numFmtId="3" fontId="7" fillId="0" borderId="13" xfId="3" applyNumberFormat="1" applyFont="1" applyBorder="1" applyAlignment="1">
      <alignment horizontal="center" vertical="center"/>
    </xf>
    <xf numFmtId="41" fontId="6" fillId="0" borderId="0" xfId="4" applyNumberFormat="1" applyFont="1" applyAlignment="1">
      <alignment vertical="center"/>
    </xf>
    <xf numFmtId="0" fontId="10" fillId="0" borderId="0" xfId="0" applyFont="1">
      <alignment vertical="center"/>
    </xf>
    <xf numFmtId="0" fontId="7" fillId="3" borderId="7" xfId="3" applyFont="1" applyFill="1" applyBorder="1" applyAlignment="1">
      <alignment horizontal="center" vertical="center"/>
    </xf>
    <xf numFmtId="177" fontId="7" fillId="0" borderId="9" xfId="3" applyNumberFormat="1" applyFont="1" applyFill="1" applyBorder="1" applyAlignment="1">
      <alignment horizontal="center" vertical="center" wrapText="1"/>
    </xf>
    <xf numFmtId="41" fontId="11" fillId="0" borderId="9" xfId="1" applyFont="1" applyFill="1" applyBorder="1" applyAlignment="1">
      <alignment horizontal="center" vertical="center"/>
    </xf>
    <xf numFmtId="41" fontId="12" fillId="0" borderId="10" xfId="1" applyFont="1" applyBorder="1">
      <alignment vertical="center"/>
    </xf>
    <xf numFmtId="177" fontId="14" fillId="0" borderId="9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77" fontId="13" fillId="0" borderId="9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177" fontId="7" fillId="3" borderId="7" xfId="2" applyNumberFormat="1" applyFont="1" applyFill="1" applyBorder="1" applyAlignment="1">
      <alignment horizontal="center" vertical="center"/>
    </xf>
    <xf numFmtId="41" fontId="15" fillId="3" borderId="12" xfId="1" applyFont="1" applyFill="1" applyBorder="1">
      <alignment vertical="center"/>
    </xf>
    <xf numFmtId="41" fontId="15" fillId="3" borderId="13" xfId="1" applyFont="1" applyFill="1" applyBorder="1">
      <alignment vertical="center"/>
    </xf>
    <xf numFmtId="177" fontId="13" fillId="0" borderId="7" xfId="0" applyNumberFormat="1" applyFont="1" applyBorder="1" applyAlignment="1">
      <alignment horizontal="center" vertical="center"/>
    </xf>
    <xf numFmtId="41" fontId="14" fillId="0" borderId="9" xfId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12" xfId="0" applyFont="1" applyBorder="1">
      <alignment vertical="center"/>
    </xf>
    <xf numFmtId="41" fontId="12" fillId="0" borderId="12" xfId="0" applyNumberFormat="1" applyFont="1" applyBorder="1">
      <alignment vertical="center"/>
    </xf>
    <xf numFmtId="41" fontId="12" fillId="0" borderId="13" xfId="0" applyNumberFormat="1" applyFont="1" applyBorder="1">
      <alignment vertical="center"/>
    </xf>
    <xf numFmtId="41" fontId="12" fillId="0" borderId="10" xfId="0" applyNumberFormat="1" applyFont="1" applyBorder="1">
      <alignment vertical="center"/>
    </xf>
    <xf numFmtId="41" fontId="7" fillId="0" borderId="3" xfId="4" applyNumberFormat="1" applyFont="1" applyBorder="1" applyAlignment="1">
      <alignment horizontal="center" vertical="center"/>
    </xf>
    <xf numFmtId="41" fontId="10" fillId="0" borderId="10" xfId="1" applyFont="1" applyBorder="1">
      <alignment vertical="center"/>
    </xf>
    <xf numFmtId="177" fontId="6" fillId="3" borderId="7" xfId="2" applyNumberFormat="1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horizontal="right" vertical="center"/>
    </xf>
    <xf numFmtId="41" fontId="6" fillId="0" borderId="10" xfId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12" fillId="0" borderId="18" xfId="0" applyNumberFormat="1" applyFont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1" fontId="14" fillId="0" borderId="0" xfId="1" applyFont="1" applyAlignment="1">
      <alignment vertical="center"/>
    </xf>
    <xf numFmtId="0" fontId="14" fillId="0" borderId="27" xfId="0" applyFont="1" applyBorder="1" applyAlignment="1">
      <alignment vertical="center"/>
    </xf>
    <xf numFmtId="41" fontId="14" fillId="0" borderId="27" xfId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41" fontId="14" fillId="0" borderId="9" xfId="1" applyFont="1" applyBorder="1" applyAlignment="1">
      <alignment vertical="center"/>
    </xf>
    <xf numFmtId="41" fontId="13" fillId="0" borderId="10" xfId="1" applyFont="1" applyBorder="1" applyAlignment="1">
      <alignment vertical="center"/>
    </xf>
    <xf numFmtId="41" fontId="12" fillId="0" borderId="12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1" fontId="13" fillId="0" borderId="12" xfId="1" applyFont="1" applyBorder="1" applyAlignment="1">
      <alignment vertical="center"/>
    </xf>
    <xf numFmtId="41" fontId="13" fillId="0" borderId="13" xfId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41" fontId="9" fillId="0" borderId="1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1" fontId="9" fillId="0" borderId="12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41" fontId="14" fillId="0" borderId="0" xfId="0" applyNumberFormat="1" applyFont="1" applyAlignment="1">
      <alignment vertical="center"/>
    </xf>
    <xf numFmtId="41" fontId="14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3" fillId="0" borderId="0" xfId="1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1" fontId="13" fillId="0" borderId="31" xfId="0" applyNumberFormat="1" applyFont="1" applyBorder="1" applyAlignment="1">
      <alignment horizontal="center" vertical="center"/>
    </xf>
    <xf numFmtId="41" fontId="13" fillId="0" borderId="32" xfId="0" applyNumberFormat="1" applyFont="1" applyBorder="1" applyAlignment="1">
      <alignment horizontal="center" vertical="center"/>
    </xf>
    <xf numFmtId="41" fontId="13" fillId="0" borderId="33" xfId="0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5">
    <cellStyle name="메모" xfId="2" builtinId="10"/>
    <cellStyle name="쉼표 [0]" xfId="1" builtinId="6"/>
    <cellStyle name="쉼표 [0] 2" xfId="4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E1"/>
    </sheetView>
  </sheetViews>
  <sheetFormatPr defaultRowHeight="12" x14ac:dyDescent="0.15"/>
  <cols>
    <col min="1" max="1" width="28.25" style="1" customWidth="1"/>
    <col min="2" max="4" width="19.75" style="1" customWidth="1"/>
    <col min="5" max="5" width="19.75" style="31" customWidth="1"/>
    <col min="6" max="10" width="19.125" style="1" customWidth="1"/>
    <col min="11" max="256" width="9" style="1"/>
    <col min="257" max="257" width="28.25" style="1" customWidth="1"/>
    <col min="258" max="261" width="19.75" style="1" customWidth="1"/>
    <col min="262" max="266" width="19.125" style="1" customWidth="1"/>
    <col min="267" max="512" width="9" style="1"/>
    <col min="513" max="513" width="28.25" style="1" customWidth="1"/>
    <col min="514" max="517" width="19.75" style="1" customWidth="1"/>
    <col min="518" max="522" width="19.125" style="1" customWidth="1"/>
    <col min="523" max="768" width="9" style="1"/>
    <col min="769" max="769" width="28.25" style="1" customWidth="1"/>
    <col min="770" max="773" width="19.75" style="1" customWidth="1"/>
    <col min="774" max="778" width="19.125" style="1" customWidth="1"/>
    <col min="779" max="1024" width="9" style="1"/>
    <col min="1025" max="1025" width="28.25" style="1" customWidth="1"/>
    <col min="1026" max="1029" width="19.75" style="1" customWidth="1"/>
    <col min="1030" max="1034" width="19.125" style="1" customWidth="1"/>
    <col min="1035" max="1280" width="9" style="1"/>
    <col min="1281" max="1281" width="28.25" style="1" customWidth="1"/>
    <col min="1282" max="1285" width="19.75" style="1" customWidth="1"/>
    <col min="1286" max="1290" width="19.125" style="1" customWidth="1"/>
    <col min="1291" max="1536" width="9" style="1"/>
    <col min="1537" max="1537" width="28.25" style="1" customWidth="1"/>
    <col min="1538" max="1541" width="19.75" style="1" customWidth="1"/>
    <col min="1542" max="1546" width="19.125" style="1" customWidth="1"/>
    <col min="1547" max="1792" width="9" style="1"/>
    <col min="1793" max="1793" width="28.25" style="1" customWidth="1"/>
    <col min="1794" max="1797" width="19.75" style="1" customWidth="1"/>
    <col min="1798" max="1802" width="19.125" style="1" customWidth="1"/>
    <col min="1803" max="2048" width="9" style="1"/>
    <col min="2049" max="2049" width="28.25" style="1" customWidth="1"/>
    <col min="2050" max="2053" width="19.75" style="1" customWidth="1"/>
    <col min="2054" max="2058" width="19.125" style="1" customWidth="1"/>
    <col min="2059" max="2304" width="9" style="1"/>
    <col min="2305" max="2305" width="28.25" style="1" customWidth="1"/>
    <col min="2306" max="2309" width="19.75" style="1" customWidth="1"/>
    <col min="2310" max="2314" width="19.125" style="1" customWidth="1"/>
    <col min="2315" max="2560" width="9" style="1"/>
    <col min="2561" max="2561" width="28.25" style="1" customWidth="1"/>
    <col min="2562" max="2565" width="19.75" style="1" customWidth="1"/>
    <col min="2566" max="2570" width="19.125" style="1" customWidth="1"/>
    <col min="2571" max="2816" width="9" style="1"/>
    <col min="2817" max="2817" width="28.25" style="1" customWidth="1"/>
    <col min="2818" max="2821" width="19.75" style="1" customWidth="1"/>
    <col min="2822" max="2826" width="19.125" style="1" customWidth="1"/>
    <col min="2827" max="3072" width="9" style="1"/>
    <col min="3073" max="3073" width="28.25" style="1" customWidth="1"/>
    <col min="3074" max="3077" width="19.75" style="1" customWidth="1"/>
    <col min="3078" max="3082" width="19.125" style="1" customWidth="1"/>
    <col min="3083" max="3328" width="9" style="1"/>
    <col min="3329" max="3329" width="28.25" style="1" customWidth="1"/>
    <col min="3330" max="3333" width="19.75" style="1" customWidth="1"/>
    <col min="3334" max="3338" width="19.125" style="1" customWidth="1"/>
    <col min="3339" max="3584" width="9" style="1"/>
    <col min="3585" max="3585" width="28.25" style="1" customWidth="1"/>
    <col min="3586" max="3589" width="19.75" style="1" customWidth="1"/>
    <col min="3590" max="3594" width="19.125" style="1" customWidth="1"/>
    <col min="3595" max="3840" width="9" style="1"/>
    <col min="3841" max="3841" width="28.25" style="1" customWidth="1"/>
    <col min="3842" max="3845" width="19.75" style="1" customWidth="1"/>
    <col min="3846" max="3850" width="19.125" style="1" customWidth="1"/>
    <col min="3851" max="4096" width="9" style="1"/>
    <col min="4097" max="4097" width="28.25" style="1" customWidth="1"/>
    <col min="4098" max="4101" width="19.75" style="1" customWidth="1"/>
    <col min="4102" max="4106" width="19.125" style="1" customWidth="1"/>
    <col min="4107" max="4352" width="9" style="1"/>
    <col min="4353" max="4353" width="28.25" style="1" customWidth="1"/>
    <col min="4354" max="4357" width="19.75" style="1" customWidth="1"/>
    <col min="4358" max="4362" width="19.125" style="1" customWidth="1"/>
    <col min="4363" max="4608" width="9" style="1"/>
    <col min="4609" max="4609" width="28.25" style="1" customWidth="1"/>
    <col min="4610" max="4613" width="19.75" style="1" customWidth="1"/>
    <col min="4614" max="4618" width="19.125" style="1" customWidth="1"/>
    <col min="4619" max="4864" width="9" style="1"/>
    <col min="4865" max="4865" width="28.25" style="1" customWidth="1"/>
    <col min="4866" max="4869" width="19.75" style="1" customWidth="1"/>
    <col min="4870" max="4874" width="19.125" style="1" customWidth="1"/>
    <col min="4875" max="5120" width="9" style="1"/>
    <col min="5121" max="5121" width="28.25" style="1" customWidth="1"/>
    <col min="5122" max="5125" width="19.75" style="1" customWidth="1"/>
    <col min="5126" max="5130" width="19.125" style="1" customWidth="1"/>
    <col min="5131" max="5376" width="9" style="1"/>
    <col min="5377" max="5377" width="28.25" style="1" customWidth="1"/>
    <col min="5378" max="5381" width="19.75" style="1" customWidth="1"/>
    <col min="5382" max="5386" width="19.125" style="1" customWidth="1"/>
    <col min="5387" max="5632" width="9" style="1"/>
    <col min="5633" max="5633" width="28.25" style="1" customWidth="1"/>
    <col min="5634" max="5637" width="19.75" style="1" customWidth="1"/>
    <col min="5638" max="5642" width="19.125" style="1" customWidth="1"/>
    <col min="5643" max="5888" width="9" style="1"/>
    <col min="5889" max="5889" width="28.25" style="1" customWidth="1"/>
    <col min="5890" max="5893" width="19.75" style="1" customWidth="1"/>
    <col min="5894" max="5898" width="19.125" style="1" customWidth="1"/>
    <col min="5899" max="6144" width="9" style="1"/>
    <col min="6145" max="6145" width="28.25" style="1" customWidth="1"/>
    <col min="6146" max="6149" width="19.75" style="1" customWidth="1"/>
    <col min="6150" max="6154" width="19.125" style="1" customWidth="1"/>
    <col min="6155" max="6400" width="9" style="1"/>
    <col min="6401" max="6401" width="28.25" style="1" customWidth="1"/>
    <col min="6402" max="6405" width="19.75" style="1" customWidth="1"/>
    <col min="6406" max="6410" width="19.125" style="1" customWidth="1"/>
    <col min="6411" max="6656" width="9" style="1"/>
    <col min="6657" max="6657" width="28.25" style="1" customWidth="1"/>
    <col min="6658" max="6661" width="19.75" style="1" customWidth="1"/>
    <col min="6662" max="6666" width="19.125" style="1" customWidth="1"/>
    <col min="6667" max="6912" width="9" style="1"/>
    <col min="6913" max="6913" width="28.25" style="1" customWidth="1"/>
    <col min="6914" max="6917" width="19.75" style="1" customWidth="1"/>
    <col min="6918" max="6922" width="19.125" style="1" customWidth="1"/>
    <col min="6923" max="7168" width="9" style="1"/>
    <col min="7169" max="7169" width="28.25" style="1" customWidth="1"/>
    <col min="7170" max="7173" width="19.75" style="1" customWidth="1"/>
    <col min="7174" max="7178" width="19.125" style="1" customWidth="1"/>
    <col min="7179" max="7424" width="9" style="1"/>
    <col min="7425" max="7425" width="28.25" style="1" customWidth="1"/>
    <col min="7426" max="7429" width="19.75" style="1" customWidth="1"/>
    <col min="7430" max="7434" width="19.125" style="1" customWidth="1"/>
    <col min="7435" max="7680" width="9" style="1"/>
    <col min="7681" max="7681" width="28.25" style="1" customWidth="1"/>
    <col min="7682" max="7685" width="19.75" style="1" customWidth="1"/>
    <col min="7686" max="7690" width="19.125" style="1" customWidth="1"/>
    <col min="7691" max="7936" width="9" style="1"/>
    <col min="7937" max="7937" width="28.25" style="1" customWidth="1"/>
    <col min="7938" max="7941" width="19.75" style="1" customWidth="1"/>
    <col min="7942" max="7946" width="19.125" style="1" customWidth="1"/>
    <col min="7947" max="8192" width="9" style="1"/>
    <col min="8193" max="8193" width="28.25" style="1" customWidth="1"/>
    <col min="8194" max="8197" width="19.75" style="1" customWidth="1"/>
    <col min="8198" max="8202" width="19.125" style="1" customWidth="1"/>
    <col min="8203" max="8448" width="9" style="1"/>
    <col min="8449" max="8449" width="28.25" style="1" customWidth="1"/>
    <col min="8450" max="8453" width="19.75" style="1" customWidth="1"/>
    <col min="8454" max="8458" width="19.125" style="1" customWidth="1"/>
    <col min="8459" max="8704" width="9" style="1"/>
    <col min="8705" max="8705" width="28.25" style="1" customWidth="1"/>
    <col min="8706" max="8709" width="19.75" style="1" customWidth="1"/>
    <col min="8710" max="8714" width="19.125" style="1" customWidth="1"/>
    <col min="8715" max="8960" width="9" style="1"/>
    <col min="8961" max="8961" width="28.25" style="1" customWidth="1"/>
    <col min="8962" max="8965" width="19.75" style="1" customWidth="1"/>
    <col min="8966" max="8970" width="19.125" style="1" customWidth="1"/>
    <col min="8971" max="9216" width="9" style="1"/>
    <col min="9217" max="9217" width="28.25" style="1" customWidth="1"/>
    <col min="9218" max="9221" width="19.75" style="1" customWidth="1"/>
    <col min="9222" max="9226" width="19.125" style="1" customWidth="1"/>
    <col min="9227" max="9472" width="9" style="1"/>
    <col min="9473" max="9473" width="28.25" style="1" customWidth="1"/>
    <col min="9474" max="9477" width="19.75" style="1" customWidth="1"/>
    <col min="9478" max="9482" width="19.125" style="1" customWidth="1"/>
    <col min="9483" max="9728" width="9" style="1"/>
    <col min="9729" max="9729" width="28.25" style="1" customWidth="1"/>
    <col min="9730" max="9733" width="19.75" style="1" customWidth="1"/>
    <col min="9734" max="9738" width="19.125" style="1" customWidth="1"/>
    <col min="9739" max="9984" width="9" style="1"/>
    <col min="9985" max="9985" width="28.25" style="1" customWidth="1"/>
    <col min="9986" max="9989" width="19.75" style="1" customWidth="1"/>
    <col min="9990" max="9994" width="19.125" style="1" customWidth="1"/>
    <col min="9995" max="10240" width="9" style="1"/>
    <col min="10241" max="10241" width="28.25" style="1" customWidth="1"/>
    <col min="10242" max="10245" width="19.75" style="1" customWidth="1"/>
    <col min="10246" max="10250" width="19.125" style="1" customWidth="1"/>
    <col min="10251" max="10496" width="9" style="1"/>
    <col min="10497" max="10497" width="28.25" style="1" customWidth="1"/>
    <col min="10498" max="10501" width="19.75" style="1" customWidth="1"/>
    <col min="10502" max="10506" width="19.125" style="1" customWidth="1"/>
    <col min="10507" max="10752" width="9" style="1"/>
    <col min="10753" max="10753" width="28.25" style="1" customWidth="1"/>
    <col min="10754" max="10757" width="19.75" style="1" customWidth="1"/>
    <col min="10758" max="10762" width="19.125" style="1" customWidth="1"/>
    <col min="10763" max="11008" width="9" style="1"/>
    <col min="11009" max="11009" width="28.25" style="1" customWidth="1"/>
    <col min="11010" max="11013" width="19.75" style="1" customWidth="1"/>
    <col min="11014" max="11018" width="19.125" style="1" customWidth="1"/>
    <col min="11019" max="11264" width="9" style="1"/>
    <col min="11265" max="11265" width="28.25" style="1" customWidth="1"/>
    <col min="11266" max="11269" width="19.75" style="1" customWidth="1"/>
    <col min="11270" max="11274" width="19.125" style="1" customWidth="1"/>
    <col min="11275" max="11520" width="9" style="1"/>
    <col min="11521" max="11521" width="28.25" style="1" customWidth="1"/>
    <col min="11522" max="11525" width="19.75" style="1" customWidth="1"/>
    <col min="11526" max="11530" width="19.125" style="1" customWidth="1"/>
    <col min="11531" max="11776" width="9" style="1"/>
    <col min="11777" max="11777" width="28.25" style="1" customWidth="1"/>
    <col min="11778" max="11781" width="19.75" style="1" customWidth="1"/>
    <col min="11782" max="11786" width="19.125" style="1" customWidth="1"/>
    <col min="11787" max="12032" width="9" style="1"/>
    <col min="12033" max="12033" width="28.25" style="1" customWidth="1"/>
    <col min="12034" max="12037" width="19.75" style="1" customWidth="1"/>
    <col min="12038" max="12042" width="19.125" style="1" customWidth="1"/>
    <col min="12043" max="12288" width="9" style="1"/>
    <col min="12289" max="12289" width="28.25" style="1" customWidth="1"/>
    <col min="12290" max="12293" width="19.75" style="1" customWidth="1"/>
    <col min="12294" max="12298" width="19.125" style="1" customWidth="1"/>
    <col min="12299" max="12544" width="9" style="1"/>
    <col min="12545" max="12545" width="28.25" style="1" customWidth="1"/>
    <col min="12546" max="12549" width="19.75" style="1" customWidth="1"/>
    <col min="12550" max="12554" width="19.125" style="1" customWidth="1"/>
    <col min="12555" max="12800" width="9" style="1"/>
    <col min="12801" max="12801" width="28.25" style="1" customWidth="1"/>
    <col min="12802" max="12805" width="19.75" style="1" customWidth="1"/>
    <col min="12806" max="12810" width="19.125" style="1" customWidth="1"/>
    <col min="12811" max="13056" width="9" style="1"/>
    <col min="13057" max="13057" width="28.25" style="1" customWidth="1"/>
    <col min="13058" max="13061" width="19.75" style="1" customWidth="1"/>
    <col min="13062" max="13066" width="19.125" style="1" customWidth="1"/>
    <col min="13067" max="13312" width="9" style="1"/>
    <col min="13313" max="13313" width="28.25" style="1" customWidth="1"/>
    <col min="13314" max="13317" width="19.75" style="1" customWidth="1"/>
    <col min="13318" max="13322" width="19.125" style="1" customWidth="1"/>
    <col min="13323" max="13568" width="9" style="1"/>
    <col min="13569" max="13569" width="28.25" style="1" customWidth="1"/>
    <col min="13570" max="13573" width="19.75" style="1" customWidth="1"/>
    <col min="13574" max="13578" width="19.125" style="1" customWidth="1"/>
    <col min="13579" max="13824" width="9" style="1"/>
    <col min="13825" max="13825" width="28.25" style="1" customWidth="1"/>
    <col min="13826" max="13829" width="19.75" style="1" customWidth="1"/>
    <col min="13830" max="13834" width="19.125" style="1" customWidth="1"/>
    <col min="13835" max="14080" width="9" style="1"/>
    <col min="14081" max="14081" width="28.25" style="1" customWidth="1"/>
    <col min="14082" max="14085" width="19.75" style="1" customWidth="1"/>
    <col min="14086" max="14090" width="19.125" style="1" customWidth="1"/>
    <col min="14091" max="14336" width="9" style="1"/>
    <col min="14337" max="14337" width="28.25" style="1" customWidth="1"/>
    <col min="14338" max="14341" width="19.75" style="1" customWidth="1"/>
    <col min="14342" max="14346" width="19.125" style="1" customWidth="1"/>
    <col min="14347" max="14592" width="9" style="1"/>
    <col min="14593" max="14593" width="28.25" style="1" customWidth="1"/>
    <col min="14594" max="14597" width="19.75" style="1" customWidth="1"/>
    <col min="14598" max="14602" width="19.125" style="1" customWidth="1"/>
    <col min="14603" max="14848" width="9" style="1"/>
    <col min="14849" max="14849" width="28.25" style="1" customWidth="1"/>
    <col min="14850" max="14853" width="19.75" style="1" customWidth="1"/>
    <col min="14854" max="14858" width="19.125" style="1" customWidth="1"/>
    <col min="14859" max="15104" width="9" style="1"/>
    <col min="15105" max="15105" width="28.25" style="1" customWidth="1"/>
    <col min="15106" max="15109" width="19.75" style="1" customWidth="1"/>
    <col min="15110" max="15114" width="19.125" style="1" customWidth="1"/>
    <col min="15115" max="15360" width="9" style="1"/>
    <col min="15361" max="15361" width="28.25" style="1" customWidth="1"/>
    <col min="15362" max="15365" width="19.75" style="1" customWidth="1"/>
    <col min="15366" max="15370" width="19.125" style="1" customWidth="1"/>
    <col min="15371" max="15616" width="9" style="1"/>
    <col min="15617" max="15617" width="28.25" style="1" customWidth="1"/>
    <col min="15618" max="15621" width="19.75" style="1" customWidth="1"/>
    <col min="15622" max="15626" width="19.125" style="1" customWidth="1"/>
    <col min="15627" max="15872" width="9" style="1"/>
    <col min="15873" max="15873" width="28.25" style="1" customWidth="1"/>
    <col min="15874" max="15877" width="19.75" style="1" customWidth="1"/>
    <col min="15878" max="15882" width="19.125" style="1" customWidth="1"/>
    <col min="15883" max="16128" width="9" style="1"/>
    <col min="16129" max="16129" width="28.25" style="1" customWidth="1"/>
    <col min="16130" max="16133" width="19.75" style="1" customWidth="1"/>
    <col min="16134" max="16138" width="19.125" style="1" customWidth="1"/>
    <col min="16139" max="16384" width="9" style="1"/>
  </cols>
  <sheetData>
    <row r="1" spans="1:10" ht="30" customHeight="1" thickBot="1" x14ac:dyDescent="0.2">
      <c r="A1" s="103" t="s">
        <v>0</v>
      </c>
      <c r="B1" s="103"/>
      <c r="C1" s="103"/>
      <c r="D1" s="103"/>
      <c r="E1" s="103"/>
      <c r="F1" s="103" t="s">
        <v>1</v>
      </c>
      <c r="G1" s="103"/>
      <c r="H1" s="103"/>
      <c r="I1" s="103"/>
      <c r="J1" s="103"/>
    </row>
    <row r="2" spans="1:10" ht="21.75" customHeight="1" x14ac:dyDescent="0.15">
      <c r="A2" s="2" t="s">
        <v>2</v>
      </c>
      <c r="B2" s="3" t="s">
        <v>3</v>
      </c>
      <c r="C2" s="4" t="s">
        <v>4</v>
      </c>
      <c r="D2" s="4" t="s">
        <v>5</v>
      </c>
      <c r="E2" s="5" t="s">
        <v>6</v>
      </c>
      <c r="F2" s="3" t="s">
        <v>7</v>
      </c>
      <c r="G2" s="3" t="s">
        <v>8</v>
      </c>
      <c r="H2" s="6" t="s">
        <v>4</v>
      </c>
      <c r="I2" s="6" t="s">
        <v>5</v>
      </c>
      <c r="J2" s="5" t="s">
        <v>6</v>
      </c>
    </row>
    <row r="3" spans="1:10" ht="20.25" customHeight="1" x14ac:dyDescent="0.15">
      <c r="A3" s="7" t="s">
        <v>9</v>
      </c>
      <c r="B3" s="8" t="s">
        <v>10</v>
      </c>
      <c r="C3" s="9">
        <v>148021789</v>
      </c>
      <c r="D3" s="9">
        <v>14802179</v>
      </c>
      <c r="E3" s="10">
        <f t="shared" ref="E3:E27" si="0">SUM(C3:D3)</f>
        <v>162823968</v>
      </c>
      <c r="F3" s="8" t="s">
        <v>11</v>
      </c>
      <c r="G3" s="8" t="s">
        <v>12</v>
      </c>
      <c r="H3" s="11">
        <v>153909</v>
      </c>
      <c r="I3" s="11">
        <v>0</v>
      </c>
      <c r="J3" s="12">
        <f>SUM(H3:I3)</f>
        <v>153909</v>
      </c>
    </row>
    <row r="4" spans="1:10" ht="20.25" customHeight="1" x14ac:dyDescent="0.15">
      <c r="A4" s="7" t="s">
        <v>13</v>
      </c>
      <c r="B4" s="8" t="s">
        <v>12</v>
      </c>
      <c r="C4" s="9">
        <v>109467682</v>
      </c>
      <c r="D4" s="9">
        <v>10946766</v>
      </c>
      <c r="E4" s="10">
        <f t="shared" si="0"/>
        <v>120414448</v>
      </c>
      <c r="F4" s="8" t="s">
        <v>14</v>
      </c>
      <c r="G4" s="8" t="s">
        <v>15</v>
      </c>
      <c r="H4" s="11">
        <v>127980</v>
      </c>
      <c r="I4" s="11">
        <v>0</v>
      </c>
      <c r="J4" s="12">
        <f>SUM(H4:I4)</f>
        <v>127980</v>
      </c>
    </row>
    <row r="5" spans="1:10" ht="20.25" customHeight="1" thickBot="1" x14ac:dyDescent="0.2">
      <c r="A5" s="7" t="s">
        <v>16</v>
      </c>
      <c r="B5" s="8" t="s">
        <v>15</v>
      </c>
      <c r="C5" s="9">
        <v>77486938</v>
      </c>
      <c r="D5" s="9">
        <v>7748694</v>
      </c>
      <c r="E5" s="10">
        <f t="shared" si="0"/>
        <v>85235632</v>
      </c>
      <c r="F5" s="13" t="s">
        <v>6</v>
      </c>
      <c r="G5" s="13"/>
      <c r="H5" s="14">
        <f>SUM(H3:H4)</f>
        <v>281889</v>
      </c>
      <c r="I5" s="15">
        <f>SUM(I3:I4)</f>
        <v>0</v>
      </c>
      <c r="J5" s="16">
        <f>SUM(J3:J4)</f>
        <v>281889</v>
      </c>
    </row>
    <row r="6" spans="1:10" ht="20.25" customHeight="1" x14ac:dyDescent="0.15">
      <c r="A6" s="7" t="s">
        <v>17</v>
      </c>
      <c r="B6" s="8" t="s">
        <v>18</v>
      </c>
      <c r="C6" s="9">
        <v>76324530</v>
      </c>
      <c r="D6" s="9">
        <v>7632450</v>
      </c>
      <c r="E6" s="10">
        <f t="shared" si="0"/>
        <v>83956980</v>
      </c>
      <c r="F6" s="104" t="s">
        <v>19</v>
      </c>
      <c r="G6" s="104"/>
      <c r="H6" s="104"/>
      <c r="I6" s="104"/>
      <c r="J6" s="104"/>
    </row>
    <row r="7" spans="1:10" ht="20.25" customHeight="1" thickBot="1" x14ac:dyDescent="0.2">
      <c r="A7" s="7" t="s">
        <v>20</v>
      </c>
      <c r="B7" s="8" t="s">
        <v>21</v>
      </c>
      <c r="C7" s="9">
        <v>58869470</v>
      </c>
      <c r="D7" s="9">
        <v>5886946</v>
      </c>
      <c r="E7" s="10">
        <f t="shared" si="0"/>
        <v>64756416</v>
      </c>
      <c r="F7" s="105"/>
      <c r="G7" s="105"/>
      <c r="H7" s="106"/>
      <c r="I7" s="106"/>
      <c r="J7" s="106"/>
    </row>
    <row r="8" spans="1:10" ht="20.25" customHeight="1" x14ac:dyDescent="0.15">
      <c r="A8" s="7" t="s">
        <v>22</v>
      </c>
      <c r="B8" s="8" t="s">
        <v>23</v>
      </c>
      <c r="C8" s="9">
        <v>51657990</v>
      </c>
      <c r="D8" s="9">
        <v>5165799</v>
      </c>
      <c r="E8" s="10">
        <f t="shared" si="0"/>
        <v>56823789</v>
      </c>
      <c r="F8" s="17" t="s">
        <v>7</v>
      </c>
      <c r="G8" s="6" t="s">
        <v>8</v>
      </c>
      <c r="H8" s="6" t="s">
        <v>4</v>
      </c>
      <c r="I8" s="6" t="s">
        <v>5</v>
      </c>
      <c r="J8" s="5" t="s">
        <v>6</v>
      </c>
    </row>
    <row r="9" spans="1:10" ht="20.25" customHeight="1" x14ac:dyDescent="0.15">
      <c r="A9" s="7" t="s">
        <v>24</v>
      </c>
      <c r="B9" s="8" t="s">
        <v>25</v>
      </c>
      <c r="C9" s="9">
        <v>39273900</v>
      </c>
      <c r="D9" s="9">
        <v>3927390</v>
      </c>
      <c r="E9" s="10">
        <f t="shared" si="0"/>
        <v>43201290</v>
      </c>
      <c r="F9" s="18" t="s">
        <v>26</v>
      </c>
      <c r="G9" s="11" t="s">
        <v>27</v>
      </c>
      <c r="H9" s="11">
        <v>500000</v>
      </c>
      <c r="I9" s="11">
        <v>50000</v>
      </c>
      <c r="J9" s="10">
        <f>H9+I9</f>
        <v>550000</v>
      </c>
    </row>
    <row r="10" spans="1:10" ht="20.25" customHeight="1" x14ac:dyDescent="0.15">
      <c r="A10" s="7" t="s">
        <v>28</v>
      </c>
      <c r="B10" s="8" t="s">
        <v>29</v>
      </c>
      <c r="C10" s="9">
        <v>10405364</v>
      </c>
      <c r="D10" s="9">
        <v>1040536</v>
      </c>
      <c r="E10" s="10">
        <f t="shared" si="0"/>
        <v>11445900</v>
      </c>
      <c r="F10" s="18" t="s">
        <v>30</v>
      </c>
      <c r="G10" s="11" t="s">
        <v>31</v>
      </c>
      <c r="H10" s="11">
        <v>190000</v>
      </c>
      <c r="I10" s="11">
        <v>19000</v>
      </c>
      <c r="J10" s="10">
        <f>H10+I10</f>
        <v>209000</v>
      </c>
    </row>
    <row r="11" spans="1:10" ht="20.25" customHeight="1" thickBot="1" x14ac:dyDescent="0.2">
      <c r="A11" s="7" t="s">
        <v>32</v>
      </c>
      <c r="B11" s="8" t="s">
        <v>33</v>
      </c>
      <c r="C11" s="9">
        <v>9811200</v>
      </c>
      <c r="D11" s="9">
        <v>981120</v>
      </c>
      <c r="E11" s="10">
        <f t="shared" si="0"/>
        <v>10792320</v>
      </c>
      <c r="F11" s="19" t="s">
        <v>6</v>
      </c>
      <c r="G11" s="14"/>
      <c r="H11" s="14">
        <f>SUM(H9:H10)</f>
        <v>690000</v>
      </c>
      <c r="I11" s="14">
        <f t="shared" ref="I11:J11" si="1">SUM(I9:I10)</f>
        <v>69000</v>
      </c>
      <c r="J11" s="16">
        <f t="shared" si="1"/>
        <v>759000</v>
      </c>
    </row>
    <row r="12" spans="1:10" ht="20.25" customHeight="1" thickBot="1" x14ac:dyDescent="0.2">
      <c r="A12" s="7" t="s">
        <v>34</v>
      </c>
      <c r="B12" s="8" t="s">
        <v>35</v>
      </c>
      <c r="C12" s="9">
        <v>9279793</v>
      </c>
      <c r="D12" s="9">
        <v>927980</v>
      </c>
      <c r="E12" s="10">
        <f t="shared" si="0"/>
        <v>10207773</v>
      </c>
    </row>
    <row r="13" spans="1:10" ht="20.25" customHeight="1" x14ac:dyDescent="0.15">
      <c r="A13" s="7" t="s">
        <v>36</v>
      </c>
      <c r="B13" s="8" t="s">
        <v>37</v>
      </c>
      <c r="C13" s="9">
        <v>1210234</v>
      </c>
      <c r="D13" s="9">
        <v>121025</v>
      </c>
      <c r="E13" s="10">
        <f t="shared" si="0"/>
        <v>1331259</v>
      </c>
      <c r="H13" s="20" t="s">
        <v>4</v>
      </c>
      <c r="I13" s="21" t="s">
        <v>5</v>
      </c>
      <c r="J13" s="22" t="s">
        <v>6</v>
      </c>
    </row>
    <row r="14" spans="1:10" ht="20.25" customHeight="1" thickBot="1" x14ac:dyDescent="0.2">
      <c r="A14" s="7" t="s">
        <v>38</v>
      </c>
      <c r="B14" s="8" t="s">
        <v>39</v>
      </c>
      <c r="C14" s="9">
        <v>1013182</v>
      </c>
      <c r="D14" s="9">
        <v>101318</v>
      </c>
      <c r="E14" s="10">
        <f t="shared" si="0"/>
        <v>1114500</v>
      </c>
      <c r="H14" s="23">
        <f>C28+H5+H11</f>
        <v>596720009</v>
      </c>
      <c r="I14" s="24">
        <f>D28+I5+I11</f>
        <v>59643793</v>
      </c>
      <c r="J14" s="25">
        <f>SUM(H14:I14)</f>
        <v>656363802</v>
      </c>
    </row>
    <row r="15" spans="1:10" ht="20.25" customHeight="1" x14ac:dyDescent="0.15">
      <c r="A15" s="7" t="s">
        <v>40</v>
      </c>
      <c r="B15" s="8" t="s">
        <v>41</v>
      </c>
      <c r="C15" s="9">
        <v>775139</v>
      </c>
      <c r="D15" s="9">
        <v>77512</v>
      </c>
      <c r="E15" s="10">
        <f t="shared" si="0"/>
        <v>852651</v>
      </c>
    </row>
    <row r="16" spans="1:10" ht="20.25" customHeight="1" x14ac:dyDescent="0.15">
      <c r="A16" s="7" t="s">
        <v>42</v>
      </c>
      <c r="B16" s="8" t="s">
        <v>43</v>
      </c>
      <c r="C16" s="9">
        <v>655455</v>
      </c>
      <c r="D16" s="9">
        <v>65545</v>
      </c>
      <c r="E16" s="10">
        <f t="shared" si="0"/>
        <v>721000</v>
      </c>
    </row>
    <row r="17" spans="1:5" ht="20.25" customHeight="1" x14ac:dyDescent="0.15">
      <c r="A17" s="7" t="s">
        <v>44</v>
      </c>
      <c r="B17" s="8" t="s">
        <v>45</v>
      </c>
      <c r="C17" s="9">
        <v>520000</v>
      </c>
      <c r="D17" s="9">
        <v>52000</v>
      </c>
      <c r="E17" s="10">
        <f t="shared" si="0"/>
        <v>572000</v>
      </c>
    </row>
    <row r="18" spans="1:5" ht="20.25" customHeight="1" x14ac:dyDescent="0.15">
      <c r="A18" s="7" t="s">
        <v>46</v>
      </c>
      <c r="B18" s="8" t="s">
        <v>47</v>
      </c>
      <c r="C18" s="9">
        <v>200000</v>
      </c>
      <c r="D18" s="9">
        <v>20000</v>
      </c>
      <c r="E18" s="10">
        <f t="shared" si="0"/>
        <v>220000</v>
      </c>
    </row>
    <row r="19" spans="1:5" ht="20.25" customHeight="1" x14ac:dyDescent="0.15">
      <c r="A19" s="7" t="s">
        <v>48</v>
      </c>
      <c r="B19" s="8" t="s">
        <v>49</v>
      </c>
      <c r="C19" s="9">
        <v>125000</v>
      </c>
      <c r="D19" s="9">
        <v>12500</v>
      </c>
      <c r="E19" s="10">
        <f t="shared" si="0"/>
        <v>137500</v>
      </c>
    </row>
    <row r="20" spans="1:5" ht="20.25" customHeight="1" x14ac:dyDescent="0.15">
      <c r="A20" s="7" t="s">
        <v>50</v>
      </c>
      <c r="B20" s="8" t="s">
        <v>51</v>
      </c>
      <c r="C20" s="9">
        <v>110545</v>
      </c>
      <c r="D20" s="9">
        <v>11055</v>
      </c>
      <c r="E20" s="10">
        <f t="shared" si="0"/>
        <v>121600</v>
      </c>
    </row>
    <row r="21" spans="1:5" ht="20.25" customHeight="1" x14ac:dyDescent="0.15">
      <c r="A21" s="7" t="s">
        <v>52</v>
      </c>
      <c r="B21" s="8" t="s">
        <v>53</v>
      </c>
      <c r="C21" s="9">
        <v>110000</v>
      </c>
      <c r="D21" s="9">
        <v>11000</v>
      </c>
      <c r="E21" s="10">
        <f t="shared" si="0"/>
        <v>121000</v>
      </c>
    </row>
    <row r="22" spans="1:5" ht="20.25" customHeight="1" x14ac:dyDescent="0.15">
      <c r="A22" s="7" t="s">
        <v>54</v>
      </c>
      <c r="B22" s="8" t="s">
        <v>55</v>
      </c>
      <c r="C22" s="9">
        <v>100000</v>
      </c>
      <c r="D22" s="9">
        <v>10000</v>
      </c>
      <c r="E22" s="10">
        <f t="shared" si="0"/>
        <v>110000</v>
      </c>
    </row>
    <row r="23" spans="1:5" ht="20.25" customHeight="1" x14ac:dyDescent="0.15">
      <c r="A23" s="7" t="s">
        <v>56</v>
      </c>
      <c r="B23" s="8" t="s">
        <v>57</v>
      </c>
      <c r="C23" s="9">
        <v>96560</v>
      </c>
      <c r="D23" s="9">
        <v>9656</v>
      </c>
      <c r="E23" s="10">
        <f t="shared" si="0"/>
        <v>106216</v>
      </c>
    </row>
    <row r="24" spans="1:5" ht="20.25" customHeight="1" x14ac:dyDescent="0.15">
      <c r="A24" s="7" t="s">
        <v>58</v>
      </c>
      <c r="B24" s="8" t="s">
        <v>59</v>
      </c>
      <c r="C24" s="9">
        <v>74769</v>
      </c>
      <c r="D24" s="26">
        <v>7476</v>
      </c>
      <c r="E24" s="10">
        <f t="shared" si="0"/>
        <v>82245</v>
      </c>
    </row>
    <row r="25" spans="1:5" ht="20.25" customHeight="1" x14ac:dyDescent="0.15">
      <c r="A25" s="7" t="s">
        <v>60</v>
      </c>
      <c r="B25" s="8" t="s">
        <v>61</v>
      </c>
      <c r="C25" s="9">
        <v>72728</v>
      </c>
      <c r="D25" s="9">
        <v>7272</v>
      </c>
      <c r="E25" s="10">
        <f t="shared" si="0"/>
        <v>80000</v>
      </c>
    </row>
    <row r="26" spans="1:5" ht="20.25" customHeight="1" x14ac:dyDescent="0.15">
      <c r="A26" s="7" t="s">
        <v>62</v>
      </c>
      <c r="B26" s="8" t="s">
        <v>63</v>
      </c>
      <c r="C26" s="9">
        <v>58833</v>
      </c>
      <c r="D26" s="9">
        <v>5883</v>
      </c>
      <c r="E26" s="10">
        <f t="shared" si="0"/>
        <v>64716</v>
      </c>
    </row>
    <row r="27" spans="1:5" ht="20.25" customHeight="1" x14ac:dyDescent="0.15">
      <c r="A27" s="7" t="s">
        <v>64</v>
      </c>
      <c r="B27" s="8" t="s">
        <v>65</v>
      </c>
      <c r="C27" s="9">
        <v>27019</v>
      </c>
      <c r="D27" s="9">
        <v>2691</v>
      </c>
      <c r="E27" s="10">
        <f t="shared" si="0"/>
        <v>29710</v>
      </c>
    </row>
    <row r="28" spans="1:5" ht="20.25" customHeight="1" thickBot="1" x14ac:dyDescent="0.2">
      <c r="A28" s="27"/>
      <c r="B28" s="28"/>
      <c r="C28" s="29">
        <f>SUM(C3:C27)</f>
        <v>595748120</v>
      </c>
      <c r="D28" s="29">
        <f t="shared" ref="D28:E28" si="2">SUM(D3:D27)</f>
        <v>59574793</v>
      </c>
      <c r="E28" s="30">
        <f t="shared" si="2"/>
        <v>655322913</v>
      </c>
    </row>
  </sheetData>
  <mergeCells count="3">
    <mergeCell ref="A1:E1"/>
    <mergeCell ref="F1:J1"/>
    <mergeCell ref="F6:J7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J30" sqref="J30"/>
    </sheetView>
  </sheetViews>
  <sheetFormatPr defaultRowHeight="12" x14ac:dyDescent="0.3"/>
  <cols>
    <col min="1" max="1" width="23.875" style="77" bestFit="1" customWidth="1"/>
    <col min="2" max="5" width="14.5" style="70" customWidth="1"/>
    <col min="6" max="6" width="19" style="70" bestFit="1" customWidth="1"/>
    <col min="7" max="10" width="14.5" style="70" customWidth="1"/>
    <col min="11" max="16384" width="9" style="70"/>
  </cols>
  <sheetData>
    <row r="1" spans="1:10" ht="25.5" customHeight="1" thickBot="1" x14ac:dyDescent="0.35">
      <c r="A1" s="103" t="s">
        <v>584</v>
      </c>
      <c r="B1" s="103"/>
      <c r="C1" s="103"/>
      <c r="D1" s="103"/>
      <c r="E1" s="103"/>
      <c r="F1" s="103" t="s">
        <v>585</v>
      </c>
      <c r="G1" s="103"/>
      <c r="H1" s="103"/>
      <c r="I1" s="103"/>
      <c r="J1" s="103"/>
    </row>
    <row r="2" spans="1:10" ht="20.25" customHeight="1" x14ac:dyDescent="0.3">
      <c r="A2" s="2" t="s">
        <v>2</v>
      </c>
      <c r="B2" s="3" t="s">
        <v>3</v>
      </c>
      <c r="C2" s="4" t="s">
        <v>4</v>
      </c>
      <c r="D2" s="4" t="s">
        <v>5</v>
      </c>
      <c r="E2" s="5" t="s">
        <v>6</v>
      </c>
      <c r="F2" s="3" t="s">
        <v>7</v>
      </c>
      <c r="G2" s="3" t="s">
        <v>8</v>
      </c>
      <c r="H2" s="6" t="s">
        <v>4</v>
      </c>
      <c r="I2" s="6" t="s">
        <v>5</v>
      </c>
      <c r="J2" s="5" t="s">
        <v>6</v>
      </c>
    </row>
    <row r="3" spans="1:10" ht="15" customHeight="1" x14ac:dyDescent="0.3">
      <c r="A3" s="90" t="s">
        <v>239</v>
      </c>
      <c r="B3" s="68" t="s">
        <v>296</v>
      </c>
      <c r="C3" s="69">
        <v>1974190</v>
      </c>
      <c r="D3" s="69">
        <v>197420</v>
      </c>
      <c r="E3" s="91">
        <f>SUM(C3:D3)</f>
        <v>2171610</v>
      </c>
      <c r="F3" s="68" t="s">
        <v>239</v>
      </c>
      <c r="G3" s="68" t="s">
        <v>296</v>
      </c>
      <c r="H3" s="69">
        <v>-2171610</v>
      </c>
      <c r="I3" s="67">
        <v>0</v>
      </c>
      <c r="J3" s="95">
        <f>SUM(H3:I3)</f>
        <v>-2171610</v>
      </c>
    </row>
    <row r="4" spans="1:10" ht="15" customHeight="1" x14ac:dyDescent="0.3">
      <c r="A4" s="90" t="s">
        <v>586</v>
      </c>
      <c r="B4" s="68" t="s">
        <v>547</v>
      </c>
      <c r="C4" s="69">
        <v>11436218</v>
      </c>
      <c r="D4" s="69">
        <v>1143622</v>
      </c>
      <c r="E4" s="91">
        <f t="shared" ref="E4:E54" si="0">SUM(C4:D4)</f>
        <v>12579840</v>
      </c>
      <c r="F4" s="68" t="s">
        <v>239</v>
      </c>
      <c r="G4" s="68" t="s">
        <v>296</v>
      </c>
      <c r="H4" s="69">
        <v>2171610</v>
      </c>
      <c r="I4" s="67">
        <v>0</v>
      </c>
      <c r="J4" s="95">
        <f t="shared" ref="J4:J8" si="1">SUM(H4:I4)</f>
        <v>2171610</v>
      </c>
    </row>
    <row r="5" spans="1:10" ht="15" customHeight="1" x14ac:dyDescent="0.3">
      <c r="A5" s="90" t="s">
        <v>241</v>
      </c>
      <c r="B5" s="68" t="s">
        <v>298</v>
      </c>
      <c r="C5" s="69">
        <v>50727</v>
      </c>
      <c r="D5" s="69">
        <v>5073</v>
      </c>
      <c r="E5" s="91">
        <f t="shared" si="0"/>
        <v>55800</v>
      </c>
      <c r="F5" s="68" t="s">
        <v>238</v>
      </c>
      <c r="G5" s="68" t="s">
        <v>295</v>
      </c>
      <c r="H5" s="69">
        <v>65900</v>
      </c>
      <c r="I5" s="67">
        <v>0</v>
      </c>
      <c r="J5" s="95">
        <f t="shared" si="1"/>
        <v>65900</v>
      </c>
    </row>
    <row r="6" spans="1:10" ht="15" customHeight="1" x14ac:dyDescent="0.3">
      <c r="A6" s="90" t="s">
        <v>241</v>
      </c>
      <c r="B6" s="68" t="s">
        <v>298</v>
      </c>
      <c r="C6" s="69">
        <v>764208</v>
      </c>
      <c r="D6" s="69">
        <v>76421</v>
      </c>
      <c r="E6" s="91">
        <f t="shared" si="0"/>
        <v>840629</v>
      </c>
      <c r="F6" s="68" t="s">
        <v>596</v>
      </c>
      <c r="G6" s="68" t="s">
        <v>614</v>
      </c>
      <c r="H6" s="69">
        <v>30000</v>
      </c>
      <c r="I6" s="67">
        <v>0</v>
      </c>
      <c r="J6" s="95">
        <f t="shared" si="1"/>
        <v>30000</v>
      </c>
    </row>
    <row r="7" spans="1:10" ht="15" customHeight="1" x14ac:dyDescent="0.3">
      <c r="A7" s="90" t="s">
        <v>267</v>
      </c>
      <c r="B7" s="68" t="s">
        <v>324</v>
      </c>
      <c r="C7" s="69">
        <v>4372194</v>
      </c>
      <c r="D7" s="69">
        <v>437220</v>
      </c>
      <c r="E7" s="91">
        <f t="shared" si="0"/>
        <v>4809414</v>
      </c>
      <c r="F7" s="68" t="s">
        <v>417</v>
      </c>
      <c r="G7" s="68" t="s">
        <v>542</v>
      </c>
      <c r="H7" s="69">
        <v>39000</v>
      </c>
      <c r="I7" s="67">
        <v>0</v>
      </c>
      <c r="J7" s="95">
        <f t="shared" si="1"/>
        <v>39000</v>
      </c>
    </row>
    <row r="8" spans="1:10" ht="15" customHeight="1" x14ac:dyDescent="0.3">
      <c r="A8" s="90" t="s">
        <v>587</v>
      </c>
      <c r="B8" s="68" t="s">
        <v>604</v>
      </c>
      <c r="C8" s="69">
        <v>111636</v>
      </c>
      <c r="D8" s="69">
        <v>11164</v>
      </c>
      <c r="E8" s="91">
        <f t="shared" si="0"/>
        <v>122800</v>
      </c>
      <c r="F8" s="68" t="s">
        <v>449</v>
      </c>
      <c r="G8" s="68" t="s">
        <v>574</v>
      </c>
      <c r="H8" s="69">
        <v>50640</v>
      </c>
      <c r="I8" s="67">
        <v>0</v>
      </c>
      <c r="J8" s="95">
        <f t="shared" si="1"/>
        <v>50640</v>
      </c>
    </row>
    <row r="9" spans="1:10" ht="15" customHeight="1" x14ac:dyDescent="0.3">
      <c r="A9" s="90" t="s">
        <v>391</v>
      </c>
      <c r="B9" s="68" t="s">
        <v>516</v>
      </c>
      <c r="C9" s="69">
        <v>337454</v>
      </c>
      <c r="D9" s="69">
        <v>33746</v>
      </c>
      <c r="E9" s="91">
        <f t="shared" si="0"/>
        <v>371200</v>
      </c>
      <c r="H9" s="96">
        <f>SUM(H3:H8)</f>
        <v>185540</v>
      </c>
      <c r="I9" s="96">
        <f t="shared" ref="I9:J9" si="2">SUM(I3:I8)</f>
        <v>0</v>
      </c>
      <c r="J9" s="96">
        <f t="shared" si="2"/>
        <v>185540</v>
      </c>
    </row>
    <row r="10" spans="1:10" ht="15" customHeight="1" x14ac:dyDescent="0.3">
      <c r="A10" s="90" t="s">
        <v>588</v>
      </c>
      <c r="B10" s="68" t="s">
        <v>605</v>
      </c>
      <c r="C10" s="69">
        <v>239636</v>
      </c>
      <c r="D10" s="69">
        <v>23964</v>
      </c>
      <c r="E10" s="91">
        <f t="shared" si="0"/>
        <v>263600</v>
      </c>
    </row>
    <row r="11" spans="1:10" ht="15" customHeight="1" x14ac:dyDescent="0.3">
      <c r="A11" s="90" t="s">
        <v>390</v>
      </c>
      <c r="B11" s="68" t="s">
        <v>515</v>
      </c>
      <c r="C11" s="69">
        <v>218681</v>
      </c>
      <c r="D11" s="69">
        <v>21869</v>
      </c>
      <c r="E11" s="91">
        <f t="shared" si="0"/>
        <v>240550</v>
      </c>
    </row>
    <row r="12" spans="1:10" ht="15" customHeight="1" x14ac:dyDescent="0.3">
      <c r="A12" s="90" t="s">
        <v>390</v>
      </c>
      <c r="B12" s="68" t="s">
        <v>515</v>
      </c>
      <c r="C12" s="69">
        <v>2572854</v>
      </c>
      <c r="D12" s="69">
        <v>257286</v>
      </c>
      <c r="E12" s="91">
        <f t="shared" si="0"/>
        <v>2830140</v>
      </c>
    </row>
    <row r="13" spans="1:10" ht="24" customHeight="1" x14ac:dyDescent="0.3">
      <c r="A13" s="90" t="s">
        <v>238</v>
      </c>
      <c r="B13" s="68" t="s">
        <v>295</v>
      </c>
      <c r="C13" s="69">
        <v>526072</v>
      </c>
      <c r="D13" s="69">
        <v>52608</v>
      </c>
      <c r="E13" s="91">
        <f t="shared" si="0"/>
        <v>578680</v>
      </c>
      <c r="F13" s="107" t="s">
        <v>620</v>
      </c>
      <c r="G13" s="107"/>
      <c r="H13" s="107"/>
      <c r="I13" s="107"/>
      <c r="J13" s="107"/>
    </row>
    <row r="14" spans="1:10" ht="15" customHeight="1" x14ac:dyDescent="0.3">
      <c r="A14" s="90" t="s">
        <v>238</v>
      </c>
      <c r="B14" s="68" t="s">
        <v>295</v>
      </c>
      <c r="C14" s="69">
        <v>1650303</v>
      </c>
      <c r="D14" s="69">
        <v>165031</v>
      </c>
      <c r="E14" s="91">
        <f t="shared" si="0"/>
        <v>1815334</v>
      </c>
      <c r="F14" s="93" t="s">
        <v>621</v>
      </c>
      <c r="G14" s="93" t="s">
        <v>625</v>
      </c>
      <c r="H14" s="93" t="s">
        <v>622</v>
      </c>
      <c r="I14" s="93" t="s">
        <v>623</v>
      </c>
      <c r="J14" s="93" t="s">
        <v>624</v>
      </c>
    </row>
    <row r="15" spans="1:10" ht="15" customHeight="1" x14ac:dyDescent="0.3">
      <c r="A15" s="90" t="s">
        <v>240</v>
      </c>
      <c r="B15" s="68" t="s">
        <v>297</v>
      </c>
      <c r="C15" s="69">
        <v>57545</v>
      </c>
      <c r="D15" s="69">
        <v>5755</v>
      </c>
      <c r="E15" s="91">
        <f t="shared" si="0"/>
        <v>63300</v>
      </c>
      <c r="F15" s="77" t="s">
        <v>626</v>
      </c>
      <c r="G15" s="77"/>
      <c r="H15" s="92">
        <v>78770490</v>
      </c>
      <c r="I15" s="92">
        <v>7854220</v>
      </c>
      <c r="J15" s="94">
        <f>SUM(H15:I15)</f>
        <v>86624710</v>
      </c>
    </row>
    <row r="16" spans="1:10" ht="15" customHeight="1" x14ac:dyDescent="0.3">
      <c r="A16" s="90" t="s">
        <v>393</v>
      </c>
      <c r="B16" s="68" t="s">
        <v>518</v>
      </c>
      <c r="C16" s="69">
        <v>34909</v>
      </c>
      <c r="D16" s="69">
        <v>3491</v>
      </c>
      <c r="E16" s="91">
        <f t="shared" si="0"/>
        <v>38400</v>
      </c>
      <c r="F16" s="77" t="s">
        <v>627</v>
      </c>
      <c r="G16" s="77"/>
      <c r="H16" s="92">
        <v>18152792</v>
      </c>
      <c r="I16" s="92">
        <v>1788590</v>
      </c>
      <c r="J16" s="94">
        <f t="shared" ref="J16:J20" si="3">SUM(H16:I16)</f>
        <v>19941382</v>
      </c>
    </row>
    <row r="17" spans="1:10" ht="15" customHeight="1" x14ac:dyDescent="0.3">
      <c r="A17" s="90" t="s">
        <v>393</v>
      </c>
      <c r="B17" s="68" t="s">
        <v>518</v>
      </c>
      <c r="C17" s="69">
        <v>955836</v>
      </c>
      <c r="D17" s="69">
        <v>95584</v>
      </c>
      <c r="E17" s="91">
        <f t="shared" si="0"/>
        <v>1051420</v>
      </c>
      <c r="F17" s="77" t="s">
        <v>628</v>
      </c>
      <c r="G17" s="77"/>
      <c r="H17" s="92">
        <v>1057873</v>
      </c>
      <c r="I17" s="92">
        <v>105787</v>
      </c>
      <c r="J17" s="94">
        <f t="shared" si="3"/>
        <v>1163660</v>
      </c>
    </row>
    <row r="18" spans="1:10" ht="15" customHeight="1" x14ac:dyDescent="0.3">
      <c r="A18" s="90" t="s">
        <v>392</v>
      </c>
      <c r="B18" s="68" t="s">
        <v>517</v>
      </c>
      <c r="C18" s="69">
        <v>2367909</v>
      </c>
      <c r="D18" s="69">
        <v>236791</v>
      </c>
      <c r="E18" s="91">
        <f t="shared" si="0"/>
        <v>2604700</v>
      </c>
      <c r="F18" s="77" t="s">
        <v>629</v>
      </c>
      <c r="G18" s="77"/>
      <c r="H18" s="92">
        <v>877818</v>
      </c>
      <c r="I18" s="92">
        <v>87782</v>
      </c>
      <c r="J18" s="94">
        <f t="shared" si="3"/>
        <v>965600</v>
      </c>
    </row>
    <row r="19" spans="1:10" ht="15" customHeight="1" x14ac:dyDescent="0.3">
      <c r="A19" s="90" t="s">
        <v>17</v>
      </c>
      <c r="B19" s="68" t="s">
        <v>18</v>
      </c>
      <c r="C19" s="69">
        <v>126116000</v>
      </c>
      <c r="D19" s="69">
        <v>12611600</v>
      </c>
      <c r="E19" s="91">
        <f t="shared" si="0"/>
        <v>138727600</v>
      </c>
      <c r="F19" s="77" t="s">
        <v>630</v>
      </c>
      <c r="G19" s="77"/>
      <c r="H19" s="92">
        <v>13286315</v>
      </c>
      <c r="I19" s="92">
        <v>1328631</v>
      </c>
      <c r="J19" s="94">
        <f t="shared" si="3"/>
        <v>14614946</v>
      </c>
    </row>
    <row r="20" spans="1:10" ht="15" customHeight="1" x14ac:dyDescent="0.3">
      <c r="A20" s="90" t="s">
        <v>387</v>
      </c>
      <c r="B20" s="68" t="s">
        <v>512</v>
      </c>
      <c r="C20" s="69">
        <v>556081</v>
      </c>
      <c r="D20" s="69">
        <v>55609</v>
      </c>
      <c r="E20" s="91">
        <f t="shared" si="0"/>
        <v>611690</v>
      </c>
      <c r="F20" s="77" t="s">
        <v>631</v>
      </c>
      <c r="G20" s="77"/>
      <c r="H20" s="92">
        <v>17390317</v>
      </c>
      <c r="I20" s="92">
        <v>1739032</v>
      </c>
      <c r="J20" s="94">
        <f t="shared" si="3"/>
        <v>19129349</v>
      </c>
    </row>
    <row r="21" spans="1:10" ht="15" customHeight="1" x14ac:dyDescent="0.3">
      <c r="A21" s="90" t="s">
        <v>388</v>
      </c>
      <c r="B21" s="68" t="s">
        <v>513</v>
      </c>
      <c r="C21" s="69">
        <v>2728909</v>
      </c>
      <c r="D21" s="69">
        <v>272891</v>
      </c>
      <c r="E21" s="91">
        <f t="shared" si="0"/>
        <v>3001800</v>
      </c>
      <c r="F21" s="77"/>
      <c r="G21" s="77"/>
      <c r="H21" s="94">
        <f>SUM(H15:H20)</f>
        <v>129535605</v>
      </c>
      <c r="I21" s="94">
        <f t="shared" ref="I21:J21" si="4">SUM(I15:I20)</f>
        <v>12904042</v>
      </c>
      <c r="J21" s="94">
        <f t="shared" si="4"/>
        <v>142439647</v>
      </c>
    </row>
    <row r="22" spans="1:10" ht="15" customHeight="1" x14ac:dyDescent="0.3">
      <c r="A22" s="90" t="s">
        <v>589</v>
      </c>
      <c r="B22" s="68" t="s">
        <v>606</v>
      </c>
      <c r="C22" s="69">
        <v>822545</v>
      </c>
      <c r="D22" s="69">
        <v>82255</v>
      </c>
      <c r="E22" s="91">
        <f t="shared" si="0"/>
        <v>904800</v>
      </c>
    </row>
    <row r="23" spans="1:10" ht="15" customHeight="1" x14ac:dyDescent="0.3">
      <c r="A23" s="90" t="s">
        <v>234</v>
      </c>
      <c r="B23" s="68" t="s">
        <v>291</v>
      </c>
      <c r="C23" s="69">
        <v>708636</v>
      </c>
      <c r="D23" s="69">
        <v>70864</v>
      </c>
      <c r="E23" s="91">
        <f t="shared" si="0"/>
        <v>779500</v>
      </c>
    </row>
    <row r="24" spans="1:10" ht="15" customHeight="1" thickBot="1" x14ac:dyDescent="0.35">
      <c r="A24" s="90" t="s">
        <v>233</v>
      </c>
      <c r="B24" s="68" t="s">
        <v>290</v>
      </c>
      <c r="C24" s="69">
        <v>316472</v>
      </c>
      <c r="D24" s="69">
        <v>31648</v>
      </c>
      <c r="E24" s="91">
        <f t="shared" si="0"/>
        <v>348120</v>
      </c>
    </row>
    <row r="25" spans="1:10" ht="18.75" customHeight="1" x14ac:dyDescent="0.3">
      <c r="A25" s="90" t="s">
        <v>590</v>
      </c>
      <c r="B25" s="68" t="s">
        <v>607</v>
      </c>
      <c r="C25" s="69">
        <v>1060200</v>
      </c>
      <c r="D25" s="69">
        <v>106020</v>
      </c>
      <c r="E25" s="91">
        <f t="shared" si="0"/>
        <v>1166220</v>
      </c>
      <c r="H25" s="97" t="s">
        <v>633</v>
      </c>
      <c r="I25" s="98" t="s">
        <v>634</v>
      </c>
      <c r="J25" s="99" t="s">
        <v>635</v>
      </c>
    </row>
    <row r="26" spans="1:10" ht="18.75" customHeight="1" thickBot="1" x14ac:dyDescent="0.35">
      <c r="A26" s="90" t="s">
        <v>591</v>
      </c>
      <c r="B26" s="68" t="s">
        <v>608</v>
      </c>
      <c r="C26" s="69">
        <v>135800</v>
      </c>
      <c r="D26" s="69">
        <v>13580</v>
      </c>
      <c r="E26" s="91">
        <f t="shared" si="0"/>
        <v>149380</v>
      </c>
      <c r="H26" s="100">
        <f>C55+H9+H21</f>
        <v>377756649</v>
      </c>
      <c r="I26" s="101">
        <f>D55+I9+I21</f>
        <v>37707614</v>
      </c>
      <c r="J26" s="102">
        <f>SUM(H26:I26)</f>
        <v>415464263</v>
      </c>
    </row>
    <row r="27" spans="1:10" ht="15" customHeight="1" x14ac:dyDescent="0.3">
      <c r="A27" s="90" t="s">
        <v>632</v>
      </c>
      <c r="B27" s="68" t="s">
        <v>609</v>
      </c>
      <c r="C27" s="69">
        <v>12090909</v>
      </c>
      <c r="D27" s="69">
        <v>1209091</v>
      </c>
      <c r="E27" s="91">
        <f t="shared" si="0"/>
        <v>13300000</v>
      </c>
    </row>
    <row r="28" spans="1:10" ht="15" customHeight="1" x14ac:dyDescent="0.3">
      <c r="A28" s="90" t="s">
        <v>592</v>
      </c>
      <c r="B28" s="68" t="s">
        <v>610</v>
      </c>
      <c r="C28" s="69">
        <v>11072727</v>
      </c>
      <c r="D28" s="69">
        <v>1107273</v>
      </c>
      <c r="E28" s="91">
        <f t="shared" si="0"/>
        <v>12180000</v>
      </c>
    </row>
    <row r="29" spans="1:10" ht="15" customHeight="1" x14ac:dyDescent="0.3">
      <c r="A29" s="90" t="s">
        <v>342</v>
      </c>
      <c r="B29" s="68" t="s">
        <v>467</v>
      </c>
      <c r="C29" s="69">
        <v>17861818</v>
      </c>
      <c r="D29" s="69">
        <v>1786182</v>
      </c>
      <c r="E29" s="91">
        <f t="shared" si="0"/>
        <v>19648000</v>
      </c>
    </row>
    <row r="30" spans="1:10" ht="15" customHeight="1" x14ac:dyDescent="0.3">
      <c r="A30" s="90" t="s">
        <v>433</v>
      </c>
      <c r="B30" s="68" t="s">
        <v>558</v>
      </c>
      <c r="C30" s="69">
        <v>3252281</v>
      </c>
      <c r="D30" s="69">
        <v>325229</v>
      </c>
      <c r="E30" s="91">
        <f t="shared" si="0"/>
        <v>3577510</v>
      </c>
    </row>
    <row r="31" spans="1:10" ht="15" customHeight="1" x14ac:dyDescent="0.3">
      <c r="A31" s="90" t="s">
        <v>593</v>
      </c>
      <c r="B31" s="68" t="s">
        <v>611</v>
      </c>
      <c r="C31" s="69">
        <v>19545</v>
      </c>
      <c r="D31" s="69">
        <v>1955</v>
      </c>
      <c r="E31" s="91">
        <f t="shared" si="0"/>
        <v>21500</v>
      </c>
    </row>
    <row r="32" spans="1:10" ht="15" customHeight="1" x14ac:dyDescent="0.3">
      <c r="A32" s="90" t="s">
        <v>434</v>
      </c>
      <c r="B32" s="68" t="s">
        <v>559</v>
      </c>
      <c r="C32" s="69">
        <v>11436218</v>
      </c>
      <c r="D32" s="69">
        <v>1143622</v>
      </c>
      <c r="E32" s="91">
        <f t="shared" si="0"/>
        <v>12579840</v>
      </c>
    </row>
    <row r="33" spans="1:5" ht="15" customHeight="1" x14ac:dyDescent="0.3">
      <c r="A33" s="90" t="s">
        <v>594</v>
      </c>
      <c r="B33" s="68" t="s">
        <v>612</v>
      </c>
      <c r="C33" s="69">
        <v>1017018</v>
      </c>
      <c r="D33" s="69">
        <v>101702</v>
      </c>
      <c r="E33" s="91">
        <f t="shared" si="0"/>
        <v>1118720</v>
      </c>
    </row>
    <row r="34" spans="1:5" ht="15" customHeight="1" x14ac:dyDescent="0.3">
      <c r="A34" s="90" t="s">
        <v>432</v>
      </c>
      <c r="B34" s="68" t="s">
        <v>557</v>
      </c>
      <c r="C34" s="69">
        <v>775236</v>
      </c>
      <c r="D34" s="69">
        <v>77524</v>
      </c>
      <c r="E34" s="91">
        <f t="shared" si="0"/>
        <v>852760</v>
      </c>
    </row>
    <row r="35" spans="1:5" ht="15" customHeight="1" x14ac:dyDescent="0.3">
      <c r="A35" s="90" t="s">
        <v>595</v>
      </c>
      <c r="B35" s="68" t="s">
        <v>613</v>
      </c>
      <c r="C35" s="69">
        <v>722909</v>
      </c>
      <c r="D35" s="69">
        <v>72291</v>
      </c>
      <c r="E35" s="91">
        <f t="shared" si="0"/>
        <v>795200</v>
      </c>
    </row>
    <row r="36" spans="1:5" ht="15" customHeight="1" x14ac:dyDescent="0.3">
      <c r="A36" s="90" t="s">
        <v>436</v>
      </c>
      <c r="B36" s="68" t="s">
        <v>561</v>
      </c>
      <c r="C36" s="69">
        <v>14334545</v>
      </c>
      <c r="D36" s="69">
        <v>1433455</v>
      </c>
      <c r="E36" s="91">
        <f t="shared" si="0"/>
        <v>15768000</v>
      </c>
    </row>
    <row r="37" spans="1:5" ht="15" customHeight="1" x14ac:dyDescent="0.3">
      <c r="A37" s="90" t="s">
        <v>596</v>
      </c>
      <c r="B37" s="68" t="s">
        <v>614</v>
      </c>
      <c r="C37" s="69">
        <v>922000</v>
      </c>
      <c r="D37" s="69">
        <v>92200</v>
      </c>
      <c r="E37" s="91">
        <f t="shared" si="0"/>
        <v>1014200</v>
      </c>
    </row>
    <row r="38" spans="1:5" ht="15" customHeight="1" x14ac:dyDescent="0.3">
      <c r="A38" s="90" t="s">
        <v>596</v>
      </c>
      <c r="B38" s="68" t="s">
        <v>614</v>
      </c>
      <c r="C38" s="69">
        <v>1507490</v>
      </c>
      <c r="D38" s="69">
        <v>150750</v>
      </c>
      <c r="E38" s="91">
        <f t="shared" si="0"/>
        <v>1658240</v>
      </c>
    </row>
    <row r="39" spans="1:5" ht="15" customHeight="1" x14ac:dyDescent="0.3">
      <c r="A39" s="90" t="s">
        <v>224</v>
      </c>
      <c r="B39" s="68" t="s">
        <v>281</v>
      </c>
      <c r="C39" s="69">
        <v>902690</v>
      </c>
      <c r="D39" s="69">
        <v>90270</v>
      </c>
      <c r="E39" s="91">
        <f t="shared" si="0"/>
        <v>992960</v>
      </c>
    </row>
    <row r="40" spans="1:5" ht="15" customHeight="1" x14ac:dyDescent="0.3">
      <c r="A40" s="90" t="s">
        <v>597</v>
      </c>
      <c r="B40" s="68" t="s">
        <v>615</v>
      </c>
      <c r="C40" s="69">
        <v>225590</v>
      </c>
      <c r="D40" s="69">
        <v>22560</v>
      </c>
      <c r="E40" s="91">
        <f t="shared" si="0"/>
        <v>248150</v>
      </c>
    </row>
    <row r="41" spans="1:5" ht="15" customHeight="1" x14ac:dyDescent="0.3">
      <c r="A41" s="90" t="s">
        <v>598</v>
      </c>
      <c r="B41" s="68" t="s">
        <v>616</v>
      </c>
      <c r="C41" s="69">
        <v>162454</v>
      </c>
      <c r="D41" s="69">
        <v>16246</v>
      </c>
      <c r="E41" s="91">
        <f t="shared" si="0"/>
        <v>178700</v>
      </c>
    </row>
    <row r="42" spans="1:5" ht="15" customHeight="1" x14ac:dyDescent="0.3">
      <c r="A42" s="90" t="s">
        <v>599</v>
      </c>
      <c r="B42" s="68" t="s">
        <v>617</v>
      </c>
      <c r="C42" s="69">
        <v>52363</v>
      </c>
      <c r="D42" s="69">
        <v>5237</v>
      </c>
      <c r="E42" s="91">
        <f t="shared" si="0"/>
        <v>57600</v>
      </c>
    </row>
    <row r="43" spans="1:5" ht="15" customHeight="1" x14ac:dyDescent="0.3">
      <c r="A43" s="90" t="s">
        <v>417</v>
      </c>
      <c r="B43" s="68" t="s">
        <v>542</v>
      </c>
      <c r="C43" s="69">
        <v>1316279</v>
      </c>
      <c r="D43" s="69">
        <v>131628</v>
      </c>
      <c r="E43" s="91">
        <f t="shared" si="0"/>
        <v>1447907</v>
      </c>
    </row>
    <row r="44" spans="1:5" ht="15" customHeight="1" x14ac:dyDescent="0.3">
      <c r="A44" s="90" t="s">
        <v>600</v>
      </c>
      <c r="B44" s="68" t="s">
        <v>618</v>
      </c>
      <c r="C44" s="69">
        <v>1515709</v>
      </c>
      <c r="D44" s="69">
        <v>151571</v>
      </c>
      <c r="E44" s="91">
        <f t="shared" si="0"/>
        <v>1667280</v>
      </c>
    </row>
    <row r="45" spans="1:5" ht="15" customHeight="1" x14ac:dyDescent="0.3">
      <c r="A45" s="90" t="s">
        <v>265</v>
      </c>
      <c r="B45" s="68" t="s">
        <v>322</v>
      </c>
      <c r="C45" s="69">
        <v>239090</v>
      </c>
      <c r="D45" s="69">
        <v>23910</v>
      </c>
      <c r="E45" s="91">
        <f t="shared" si="0"/>
        <v>263000</v>
      </c>
    </row>
    <row r="46" spans="1:5" ht="15" customHeight="1" x14ac:dyDescent="0.3">
      <c r="A46" s="90" t="s">
        <v>601</v>
      </c>
      <c r="B46" s="68" t="s">
        <v>619</v>
      </c>
      <c r="C46" s="69">
        <v>1500000</v>
      </c>
      <c r="D46" s="69">
        <v>150000</v>
      </c>
      <c r="E46" s="91">
        <f t="shared" si="0"/>
        <v>1650000</v>
      </c>
    </row>
    <row r="47" spans="1:5" ht="15" customHeight="1" x14ac:dyDescent="0.3">
      <c r="A47" s="90" t="s">
        <v>353</v>
      </c>
      <c r="B47" s="68" t="s">
        <v>478</v>
      </c>
      <c r="C47" s="69">
        <v>1170909</v>
      </c>
      <c r="D47" s="69">
        <v>117091</v>
      </c>
      <c r="E47" s="91">
        <f t="shared" si="0"/>
        <v>1288000</v>
      </c>
    </row>
    <row r="48" spans="1:5" ht="15" customHeight="1" x14ac:dyDescent="0.3">
      <c r="A48" s="90" t="s">
        <v>443</v>
      </c>
      <c r="B48" s="68" t="s">
        <v>569</v>
      </c>
      <c r="C48" s="69">
        <v>231545</v>
      </c>
      <c r="D48" s="69">
        <v>23155</v>
      </c>
      <c r="E48" s="91">
        <f t="shared" si="0"/>
        <v>254700</v>
      </c>
    </row>
    <row r="49" spans="1:5" ht="15" customHeight="1" x14ac:dyDescent="0.3">
      <c r="A49" s="90" t="s">
        <v>449</v>
      </c>
      <c r="B49" s="68" t="s">
        <v>574</v>
      </c>
      <c r="C49" s="69">
        <v>414403</v>
      </c>
      <c r="D49" s="69">
        <v>41441</v>
      </c>
      <c r="E49" s="91">
        <f t="shared" si="0"/>
        <v>455844</v>
      </c>
    </row>
    <row r="50" spans="1:5" ht="15" customHeight="1" x14ac:dyDescent="0.3">
      <c r="A50" s="90" t="s">
        <v>602</v>
      </c>
      <c r="B50" s="68" t="s">
        <v>23</v>
      </c>
      <c r="C50" s="69">
        <v>211890</v>
      </c>
      <c r="D50" s="69">
        <v>21189</v>
      </c>
      <c r="E50" s="91">
        <f t="shared" si="0"/>
        <v>233079</v>
      </c>
    </row>
    <row r="51" spans="1:5" ht="15" customHeight="1" x14ac:dyDescent="0.3">
      <c r="A51" s="90" t="s">
        <v>20</v>
      </c>
      <c r="B51" s="68" t="s">
        <v>21</v>
      </c>
      <c r="C51" s="69">
        <v>300000</v>
      </c>
      <c r="D51" s="69">
        <v>30000</v>
      </c>
      <c r="E51" s="91">
        <f t="shared" si="0"/>
        <v>330000</v>
      </c>
    </row>
    <row r="52" spans="1:5" ht="15" customHeight="1" x14ac:dyDescent="0.3">
      <c r="A52" s="90" t="s">
        <v>20</v>
      </c>
      <c r="B52" s="68" t="s">
        <v>21</v>
      </c>
      <c r="C52" s="69">
        <v>42000</v>
      </c>
      <c r="D52" s="69">
        <v>4200</v>
      </c>
      <c r="E52" s="91">
        <f t="shared" si="0"/>
        <v>46200</v>
      </c>
    </row>
    <row r="53" spans="1:5" ht="15" customHeight="1" x14ac:dyDescent="0.3">
      <c r="A53" s="90" t="s">
        <v>449</v>
      </c>
      <c r="B53" s="68" t="s">
        <v>574</v>
      </c>
      <c r="C53" s="69">
        <v>1277810</v>
      </c>
      <c r="D53" s="69">
        <v>127782</v>
      </c>
      <c r="E53" s="91">
        <f t="shared" si="0"/>
        <v>1405592</v>
      </c>
    </row>
    <row r="54" spans="1:5" ht="15" customHeight="1" x14ac:dyDescent="0.3">
      <c r="A54" s="90" t="s">
        <v>603</v>
      </c>
      <c r="B54" s="68" t="s">
        <v>12</v>
      </c>
      <c r="C54" s="69">
        <v>3345061</v>
      </c>
      <c r="D54" s="69">
        <v>334506</v>
      </c>
      <c r="E54" s="91">
        <f t="shared" si="0"/>
        <v>3679567</v>
      </c>
    </row>
    <row r="55" spans="1:5" ht="15" customHeight="1" x14ac:dyDescent="0.3">
      <c r="C55" s="91">
        <f>SUM(C3:C54)</f>
        <v>248035504</v>
      </c>
      <c r="D55" s="91">
        <f t="shared" ref="D55:E55" si="5">SUM(D3:D54)</f>
        <v>24803572</v>
      </c>
      <c r="E55" s="91">
        <f t="shared" si="5"/>
        <v>272839076</v>
      </c>
    </row>
  </sheetData>
  <mergeCells count="3">
    <mergeCell ref="A1:E1"/>
    <mergeCell ref="F1:J1"/>
    <mergeCell ref="F13:J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5" sqref="C15"/>
    </sheetView>
  </sheetViews>
  <sheetFormatPr defaultRowHeight="16.5" x14ac:dyDescent="0.3"/>
  <cols>
    <col min="1" max="1" width="11.75" customWidth="1"/>
    <col min="2" max="4" width="15.375" customWidth="1"/>
  </cols>
  <sheetData>
    <row r="1" spans="1:4" ht="21" thickBot="1" x14ac:dyDescent="0.35">
      <c r="A1" s="108" t="s">
        <v>636</v>
      </c>
      <c r="B1" s="108"/>
      <c r="C1" s="108"/>
      <c r="D1" s="108"/>
    </row>
    <row r="2" spans="1:4" ht="25.5" customHeight="1" x14ac:dyDescent="0.3">
      <c r="A2" s="81" t="s">
        <v>582</v>
      </c>
      <c r="B2" s="82" t="s">
        <v>578</v>
      </c>
      <c r="C2" s="82" t="s">
        <v>209</v>
      </c>
      <c r="D2" s="83" t="s">
        <v>206</v>
      </c>
    </row>
    <row r="3" spans="1:4" ht="25.5" customHeight="1" x14ac:dyDescent="0.3">
      <c r="A3" s="84" t="s">
        <v>579</v>
      </c>
      <c r="B3" s="85">
        <f>'2016.10 HC매출'!H26</f>
        <v>377756649</v>
      </c>
      <c r="C3" s="85">
        <f>'2016.10 HC매출'!I26</f>
        <v>37707614</v>
      </c>
      <c r="D3" s="86">
        <f>SUM(B3:C3)</f>
        <v>415464263</v>
      </c>
    </row>
    <row r="4" spans="1:4" ht="25.5" customHeight="1" x14ac:dyDescent="0.3">
      <c r="A4" s="84" t="s">
        <v>580</v>
      </c>
      <c r="B4" s="85">
        <f>'2016.10 HC매입'!H14</f>
        <v>596720009</v>
      </c>
      <c r="C4" s="85">
        <f>'2016.10 HC매입'!I14</f>
        <v>59643793</v>
      </c>
      <c r="D4" s="86">
        <f>SUM(B4:C4)</f>
        <v>656363802</v>
      </c>
    </row>
    <row r="5" spans="1:4" ht="25.5" customHeight="1" thickBot="1" x14ac:dyDescent="0.35">
      <c r="A5" s="87" t="s">
        <v>581</v>
      </c>
      <c r="B5" s="88">
        <f>B3-B4</f>
        <v>-218963360</v>
      </c>
      <c r="C5" s="88">
        <f t="shared" ref="C5:D5" si="0">C3-C4</f>
        <v>-21936179</v>
      </c>
      <c r="D5" s="89">
        <f t="shared" si="0"/>
        <v>-240899539</v>
      </c>
    </row>
  </sheetData>
  <mergeCells count="1">
    <mergeCell ref="A1:D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19" workbookViewId="0">
      <selection activeCell="I39" sqref="I39"/>
    </sheetView>
  </sheetViews>
  <sheetFormatPr defaultRowHeight="13.5" x14ac:dyDescent="0.3"/>
  <cols>
    <col min="1" max="1" width="19.625" style="32" customWidth="1"/>
    <col min="2" max="2" width="15.5" style="32" customWidth="1"/>
    <col min="3" max="3" width="19.5" style="32" bestFit="1" customWidth="1"/>
    <col min="4" max="4" width="17" style="32" bestFit="1" customWidth="1"/>
    <col min="5" max="5" width="19.5" style="32" bestFit="1" customWidth="1"/>
    <col min="6" max="6" width="24.75" style="32" bestFit="1" customWidth="1"/>
    <col min="7" max="7" width="15.5" style="32" customWidth="1"/>
    <col min="8" max="8" width="19.5" style="32" bestFit="1" customWidth="1"/>
    <col min="9" max="9" width="17" style="32" bestFit="1" customWidth="1"/>
    <col min="10" max="10" width="19.5" style="32" bestFit="1" customWidth="1"/>
    <col min="11" max="16384" width="9" style="32"/>
  </cols>
  <sheetData>
    <row r="1" spans="1:10" ht="24" customHeight="1" thickBot="1" x14ac:dyDescent="0.35">
      <c r="A1" s="103" t="s">
        <v>66</v>
      </c>
      <c r="B1" s="103"/>
      <c r="C1" s="103"/>
      <c r="D1" s="103"/>
      <c r="E1" s="103"/>
      <c r="F1" s="103" t="s">
        <v>67</v>
      </c>
      <c r="G1" s="103"/>
      <c r="H1" s="103"/>
      <c r="I1" s="103"/>
      <c r="J1" s="103"/>
    </row>
    <row r="2" spans="1:10" ht="24" customHeight="1" x14ac:dyDescent="0.3">
      <c r="A2" s="2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2" t="s">
        <v>7</v>
      </c>
      <c r="G2" s="4" t="s">
        <v>8</v>
      </c>
      <c r="H2" s="6" t="s">
        <v>4</v>
      </c>
      <c r="I2" s="6" t="s">
        <v>5</v>
      </c>
      <c r="J2" s="5" t="s">
        <v>6</v>
      </c>
    </row>
    <row r="3" spans="1:10" ht="17.25" customHeight="1" x14ac:dyDescent="0.3">
      <c r="A3" s="33" t="s">
        <v>62</v>
      </c>
      <c r="B3" s="34" t="s">
        <v>114</v>
      </c>
      <c r="C3" s="35">
        <v>247510</v>
      </c>
      <c r="D3" s="35">
        <v>24751</v>
      </c>
      <c r="E3" s="36">
        <f>SUM(C3:D3)</f>
        <v>272261</v>
      </c>
      <c r="F3" s="45" t="s">
        <v>161</v>
      </c>
      <c r="G3" s="37" t="s">
        <v>170</v>
      </c>
      <c r="H3" s="46">
        <v>4771110</v>
      </c>
      <c r="I3" s="47">
        <v>0</v>
      </c>
      <c r="J3" s="52">
        <f>SUM(H3:I3)</f>
        <v>4771110</v>
      </c>
    </row>
    <row r="4" spans="1:10" ht="17.25" customHeight="1" x14ac:dyDescent="0.3">
      <c r="A4" s="33" t="s">
        <v>62</v>
      </c>
      <c r="B4" s="34" t="s">
        <v>115</v>
      </c>
      <c r="C4" s="35">
        <v>163217</v>
      </c>
      <c r="D4" s="35">
        <v>16322</v>
      </c>
      <c r="E4" s="36">
        <f t="shared" ref="E4:E67" si="0">SUM(C4:D4)</f>
        <v>179539</v>
      </c>
      <c r="F4" s="45" t="s">
        <v>162</v>
      </c>
      <c r="G4" s="37" t="s">
        <v>171</v>
      </c>
      <c r="H4" s="46">
        <v>343560</v>
      </c>
      <c r="I4" s="47">
        <v>0</v>
      </c>
      <c r="J4" s="52">
        <f t="shared" ref="J4:J12" si="1">SUM(H4:I4)</f>
        <v>343560</v>
      </c>
    </row>
    <row r="5" spans="1:10" ht="17.25" customHeight="1" x14ac:dyDescent="0.3">
      <c r="A5" s="33" t="s">
        <v>68</v>
      </c>
      <c r="B5" s="34" t="s">
        <v>115</v>
      </c>
      <c r="C5" s="35">
        <v>123330</v>
      </c>
      <c r="D5" s="35">
        <v>12333</v>
      </c>
      <c r="E5" s="36">
        <f t="shared" si="0"/>
        <v>135663</v>
      </c>
      <c r="F5" s="45" t="s">
        <v>163</v>
      </c>
      <c r="G5" s="37" t="s">
        <v>172</v>
      </c>
      <c r="H5" s="46">
        <v>18628668</v>
      </c>
      <c r="I5" s="47">
        <v>0</v>
      </c>
      <c r="J5" s="52">
        <f t="shared" si="1"/>
        <v>18628668</v>
      </c>
    </row>
    <row r="6" spans="1:10" ht="17.25" customHeight="1" x14ac:dyDescent="0.3">
      <c r="A6" s="33" t="s">
        <v>69</v>
      </c>
      <c r="B6" s="34" t="s">
        <v>116</v>
      </c>
      <c r="C6" s="35">
        <v>235000</v>
      </c>
      <c r="D6" s="35">
        <v>23500</v>
      </c>
      <c r="E6" s="36">
        <f t="shared" si="0"/>
        <v>258500</v>
      </c>
      <c r="F6" s="45" t="s">
        <v>164</v>
      </c>
      <c r="G6" s="37" t="s">
        <v>173</v>
      </c>
      <c r="H6" s="46">
        <v>13750000</v>
      </c>
      <c r="I6" s="47">
        <v>0</v>
      </c>
      <c r="J6" s="52">
        <f t="shared" si="1"/>
        <v>13750000</v>
      </c>
    </row>
    <row r="7" spans="1:10" ht="17.25" customHeight="1" x14ac:dyDescent="0.3">
      <c r="A7" s="33" t="s">
        <v>69</v>
      </c>
      <c r="B7" s="34" t="s">
        <v>116</v>
      </c>
      <c r="C7" s="35">
        <v>60000</v>
      </c>
      <c r="D7" s="35">
        <v>6000</v>
      </c>
      <c r="E7" s="36">
        <f t="shared" si="0"/>
        <v>66000</v>
      </c>
      <c r="F7" s="45" t="s">
        <v>165</v>
      </c>
      <c r="G7" s="37" t="s">
        <v>174</v>
      </c>
      <c r="H7" s="46">
        <v>1500000</v>
      </c>
      <c r="I7" s="47">
        <v>0</v>
      </c>
      <c r="J7" s="52">
        <f t="shared" si="1"/>
        <v>1500000</v>
      </c>
    </row>
    <row r="8" spans="1:10" ht="17.25" customHeight="1" x14ac:dyDescent="0.3">
      <c r="A8" s="33" t="s">
        <v>69</v>
      </c>
      <c r="B8" s="34" t="s">
        <v>116</v>
      </c>
      <c r="C8" s="35">
        <v>100000</v>
      </c>
      <c r="D8" s="35">
        <v>10000</v>
      </c>
      <c r="E8" s="36">
        <f t="shared" si="0"/>
        <v>110000</v>
      </c>
      <c r="F8" s="45" t="s">
        <v>166</v>
      </c>
      <c r="G8" s="37" t="s">
        <v>175</v>
      </c>
      <c r="H8" s="46">
        <v>-11000</v>
      </c>
      <c r="I8" s="47">
        <v>0</v>
      </c>
      <c r="J8" s="52">
        <f t="shared" si="1"/>
        <v>-11000</v>
      </c>
    </row>
    <row r="9" spans="1:10" ht="17.25" customHeight="1" x14ac:dyDescent="0.3">
      <c r="A9" s="33" t="s">
        <v>69</v>
      </c>
      <c r="B9" s="34" t="s">
        <v>116</v>
      </c>
      <c r="C9" s="35">
        <v>15000</v>
      </c>
      <c r="D9" s="35">
        <v>1500</v>
      </c>
      <c r="E9" s="36">
        <f t="shared" si="0"/>
        <v>16500</v>
      </c>
      <c r="F9" s="45" t="s">
        <v>167</v>
      </c>
      <c r="G9" s="37" t="s">
        <v>176</v>
      </c>
      <c r="H9" s="46">
        <v>127980</v>
      </c>
      <c r="I9" s="47">
        <v>0</v>
      </c>
      <c r="J9" s="52">
        <f t="shared" si="1"/>
        <v>127980</v>
      </c>
    </row>
    <row r="10" spans="1:10" ht="17.25" customHeight="1" x14ac:dyDescent="0.3">
      <c r="A10" s="33" t="s">
        <v>70</v>
      </c>
      <c r="B10" s="34" t="s">
        <v>117</v>
      </c>
      <c r="C10" s="35">
        <v>11000</v>
      </c>
      <c r="D10" s="35">
        <v>1100</v>
      </c>
      <c r="E10" s="36">
        <f t="shared" si="0"/>
        <v>12100</v>
      </c>
      <c r="F10" s="45" t="s">
        <v>168</v>
      </c>
      <c r="G10" s="37" t="s">
        <v>177</v>
      </c>
      <c r="H10" s="46">
        <v>283000</v>
      </c>
      <c r="I10" s="47">
        <v>0</v>
      </c>
      <c r="J10" s="52">
        <f t="shared" si="1"/>
        <v>283000</v>
      </c>
    </row>
    <row r="11" spans="1:10" ht="17.25" customHeight="1" x14ac:dyDescent="0.3">
      <c r="A11" s="33" t="s">
        <v>71</v>
      </c>
      <c r="B11" s="34" t="s">
        <v>118</v>
      </c>
      <c r="C11" s="35">
        <v>29909</v>
      </c>
      <c r="D11" s="35">
        <v>2991</v>
      </c>
      <c r="E11" s="36">
        <f t="shared" si="0"/>
        <v>32900</v>
      </c>
      <c r="F11" s="45" t="s">
        <v>169</v>
      </c>
      <c r="G11" s="37" t="s">
        <v>178</v>
      </c>
      <c r="H11" s="46">
        <v>200000</v>
      </c>
      <c r="I11" s="47">
        <v>0</v>
      </c>
      <c r="J11" s="52">
        <f t="shared" si="1"/>
        <v>200000</v>
      </c>
    </row>
    <row r="12" spans="1:10" ht="17.25" customHeight="1" x14ac:dyDescent="0.3">
      <c r="A12" s="33" t="s">
        <v>72</v>
      </c>
      <c r="B12" s="34" t="s">
        <v>119</v>
      </c>
      <c r="C12" s="35">
        <v>72728</v>
      </c>
      <c r="D12" s="35">
        <v>7272</v>
      </c>
      <c r="E12" s="36">
        <f t="shared" si="0"/>
        <v>80000</v>
      </c>
      <c r="F12" s="45" t="s">
        <v>207</v>
      </c>
      <c r="G12" s="37" t="s">
        <v>179</v>
      </c>
      <c r="H12" s="46">
        <v>3018707</v>
      </c>
      <c r="I12" s="47">
        <v>0</v>
      </c>
      <c r="J12" s="52">
        <f t="shared" si="1"/>
        <v>3018707</v>
      </c>
    </row>
    <row r="13" spans="1:10" ht="17.25" customHeight="1" thickBot="1" x14ac:dyDescent="0.35">
      <c r="A13" s="33" t="s">
        <v>73</v>
      </c>
      <c r="B13" s="34" t="s">
        <v>120</v>
      </c>
      <c r="C13" s="35">
        <v>1922728</v>
      </c>
      <c r="D13" s="35">
        <v>192272</v>
      </c>
      <c r="E13" s="36">
        <f t="shared" si="0"/>
        <v>2115000</v>
      </c>
      <c r="F13" s="48"/>
      <c r="G13" s="49"/>
      <c r="H13" s="50">
        <f>SUM(H3:H12)</f>
        <v>42612025</v>
      </c>
      <c r="I13" s="50">
        <f t="shared" ref="I13:J13" si="2">SUM(I3:I12)</f>
        <v>0</v>
      </c>
      <c r="J13" s="51">
        <f t="shared" si="2"/>
        <v>42612025</v>
      </c>
    </row>
    <row r="14" spans="1:10" ht="17.25" customHeight="1" x14ac:dyDescent="0.3">
      <c r="A14" s="33" t="s">
        <v>73</v>
      </c>
      <c r="B14" s="34" t="s">
        <v>120</v>
      </c>
      <c r="C14" s="35">
        <v>342728</v>
      </c>
      <c r="D14" s="35">
        <v>34272</v>
      </c>
      <c r="E14" s="36">
        <f t="shared" si="0"/>
        <v>377000</v>
      </c>
    </row>
    <row r="15" spans="1:10" ht="17.25" customHeight="1" thickBot="1" x14ac:dyDescent="0.35">
      <c r="A15" s="33" t="s">
        <v>54</v>
      </c>
      <c r="B15" s="34" t="s">
        <v>121</v>
      </c>
      <c r="C15" s="35">
        <v>200000</v>
      </c>
      <c r="D15" s="35">
        <v>20000</v>
      </c>
      <c r="E15" s="36">
        <f t="shared" si="0"/>
        <v>220000</v>
      </c>
    </row>
    <row r="16" spans="1:10" ht="17.25" customHeight="1" x14ac:dyDescent="0.3">
      <c r="A16" s="33" t="s">
        <v>74</v>
      </c>
      <c r="B16" s="34" t="s">
        <v>122</v>
      </c>
      <c r="C16" s="35">
        <v>22720</v>
      </c>
      <c r="D16" s="35">
        <v>2272</v>
      </c>
      <c r="E16" s="36">
        <f t="shared" si="0"/>
        <v>24992</v>
      </c>
      <c r="F16" s="109" t="s">
        <v>180</v>
      </c>
      <c r="G16" s="104"/>
      <c r="H16" s="104"/>
      <c r="I16" s="104"/>
      <c r="J16" s="110"/>
    </row>
    <row r="17" spans="1:10" ht="17.25" customHeight="1" thickBot="1" x14ac:dyDescent="0.35">
      <c r="A17" s="33" t="s">
        <v>74</v>
      </c>
      <c r="B17" s="34" t="s">
        <v>122</v>
      </c>
      <c r="C17" s="35">
        <v>26581</v>
      </c>
      <c r="D17" s="35">
        <v>2658</v>
      </c>
      <c r="E17" s="36">
        <f t="shared" si="0"/>
        <v>29239</v>
      </c>
      <c r="F17" s="111"/>
      <c r="G17" s="103"/>
      <c r="H17" s="103"/>
      <c r="I17" s="103"/>
      <c r="J17" s="112"/>
    </row>
    <row r="18" spans="1:10" ht="17.25" customHeight="1" x14ac:dyDescent="0.3">
      <c r="A18" s="38" t="s">
        <v>74</v>
      </c>
      <c r="B18" s="39" t="s">
        <v>122</v>
      </c>
      <c r="C18" s="35">
        <v>36679</v>
      </c>
      <c r="D18" s="35">
        <v>3667</v>
      </c>
      <c r="E18" s="36">
        <f t="shared" si="0"/>
        <v>40346</v>
      </c>
      <c r="F18" s="53" t="s">
        <v>7</v>
      </c>
      <c r="G18" s="6" t="s">
        <v>8</v>
      </c>
      <c r="H18" s="6" t="s">
        <v>4</v>
      </c>
      <c r="I18" s="6" t="s">
        <v>5</v>
      </c>
      <c r="J18" s="5" t="s">
        <v>6</v>
      </c>
    </row>
    <row r="19" spans="1:10" ht="17.25" customHeight="1" x14ac:dyDescent="0.3">
      <c r="A19" s="38" t="s">
        <v>74</v>
      </c>
      <c r="B19" s="39" t="s">
        <v>122</v>
      </c>
      <c r="C19" s="35">
        <v>159606</v>
      </c>
      <c r="D19" s="35">
        <v>15960</v>
      </c>
      <c r="E19" s="36">
        <f t="shared" si="0"/>
        <v>175566</v>
      </c>
      <c r="F19" s="41" t="s">
        <v>181</v>
      </c>
      <c r="G19" s="34" t="s">
        <v>191</v>
      </c>
      <c r="H19" s="57">
        <v>7832727</v>
      </c>
      <c r="I19" s="57">
        <v>783273</v>
      </c>
      <c r="J19" s="58">
        <f>SUM(H19:I19)</f>
        <v>8616000</v>
      </c>
    </row>
    <row r="20" spans="1:10" ht="17.25" customHeight="1" x14ac:dyDescent="0.3">
      <c r="A20" s="38" t="s">
        <v>74</v>
      </c>
      <c r="B20" s="39" t="s">
        <v>122</v>
      </c>
      <c r="C20" s="35">
        <v>20000</v>
      </c>
      <c r="D20" s="35">
        <v>2000</v>
      </c>
      <c r="E20" s="36">
        <f t="shared" si="0"/>
        <v>22000</v>
      </c>
      <c r="F20" s="55" t="s">
        <v>182</v>
      </c>
      <c r="G20" s="40" t="s">
        <v>192</v>
      </c>
      <c r="H20" s="56">
        <v>180000</v>
      </c>
      <c r="I20" s="56">
        <v>18000</v>
      </c>
      <c r="J20" s="54">
        <f t="shared" ref="J20:J33" si="3">SUM(H20:I20)</f>
        <v>198000</v>
      </c>
    </row>
    <row r="21" spans="1:10" ht="17.25" customHeight="1" x14ac:dyDescent="0.3">
      <c r="A21" s="38" t="s">
        <v>75</v>
      </c>
      <c r="B21" s="39" t="s">
        <v>123</v>
      </c>
      <c r="C21" s="35">
        <v>1000000</v>
      </c>
      <c r="D21" s="35">
        <v>100000</v>
      </c>
      <c r="E21" s="36">
        <f t="shared" si="0"/>
        <v>1100000</v>
      </c>
      <c r="F21" s="55" t="s">
        <v>183</v>
      </c>
      <c r="G21" s="40" t="s">
        <v>193</v>
      </c>
      <c r="H21" s="56">
        <v>100000</v>
      </c>
      <c r="I21" s="56">
        <v>10000</v>
      </c>
      <c r="J21" s="54">
        <f t="shared" si="3"/>
        <v>110000</v>
      </c>
    </row>
    <row r="22" spans="1:10" ht="17.25" customHeight="1" x14ac:dyDescent="0.3">
      <c r="A22" s="38" t="s">
        <v>76</v>
      </c>
      <c r="B22" s="39" t="s">
        <v>124</v>
      </c>
      <c r="C22" s="35">
        <v>254000</v>
      </c>
      <c r="D22" s="35">
        <v>25400</v>
      </c>
      <c r="E22" s="36">
        <f t="shared" si="0"/>
        <v>279400</v>
      </c>
      <c r="F22" s="55" t="s">
        <v>182</v>
      </c>
      <c r="G22" s="40" t="s">
        <v>194</v>
      </c>
      <c r="H22" s="56">
        <v>160000</v>
      </c>
      <c r="I22" s="56">
        <v>16000</v>
      </c>
      <c r="J22" s="54">
        <f t="shared" si="3"/>
        <v>176000</v>
      </c>
    </row>
    <row r="23" spans="1:10" ht="17.25" customHeight="1" x14ac:dyDescent="0.3">
      <c r="A23" s="38" t="s">
        <v>76</v>
      </c>
      <c r="B23" s="39" t="s">
        <v>124</v>
      </c>
      <c r="C23" s="35">
        <v>616000</v>
      </c>
      <c r="D23" s="35">
        <v>61600</v>
      </c>
      <c r="E23" s="36">
        <f t="shared" si="0"/>
        <v>677600</v>
      </c>
      <c r="F23" s="55" t="s">
        <v>182</v>
      </c>
      <c r="G23" s="40" t="s">
        <v>195</v>
      </c>
      <c r="H23" s="56">
        <v>100000</v>
      </c>
      <c r="I23" s="56">
        <v>10000</v>
      </c>
      <c r="J23" s="54">
        <f t="shared" si="3"/>
        <v>110000</v>
      </c>
    </row>
    <row r="24" spans="1:10" ht="17.25" customHeight="1" x14ac:dyDescent="0.3">
      <c r="A24" s="38" t="s">
        <v>77</v>
      </c>
      <c r="B24" s="39" t="s">
        <v>125</v>
      </c>
      <c r="C24" s="35">
        <v>200000</v>
      </c>
      <c r="D24" s="35">
        <v>20000</v>
      </c>
      <c r="E24" s="36">
        <f t="shared" si="0"/>
        <v>220000</v>
      </c>
      <c r="F24" s="55" t="s">
        <v>184</v>
      </c>
      <c r="G24" s="40" t="s">
        <v>196</v>
      </c>
      <c r="H24" s="56">
        <v>80000</v>
      </c>
      <c r="I24" s="56">
        <v>8000</v>
      </c>
      <c r="J24" s="54">
        <f t="shared" si="3"/>
        <v>88000</v>
      </c>
    </row>
    <row r="25" spans="1:10" ht="17.25" customHeight="1" x14ac:dyDescent="0.3">
      <c r="A25" s="38" t="s">
        <v>78</v>
      </c>
      <c r="B25" s="39" t="s">
        <v>126</v>
      </c>
      <c r="C25" s="35">
        <v>30000</v>
      </c>
      <c r="D25" s="35">
        <v>3000</v>
      </c>
      <c r="E25" s="36">
        <f t="shared" si="0"/>
        <v>33000</v>
      </c>
      <c r="F25" s="55" t="s">
        <v>182</v>
      </c>
      <c r="G25" s="40" t="s">
        <v>197</v>
      </c>
      <c r="H25" s="56">
        <v>100000</v>
      </c>
      <c r="I25" s="56">
        <v>10000</v>
      </c>
      <c r="J25" s="54">
        <f t="shared" si="3"/>
        <v>110000</v>
      </c>
    </row>
    <row r="26" spans="1:10" ht="17.25" customHeight="1" x14ac:dyDescent="0.3">
      <c r="A26" s="38" t="s">
        <v>79</v>
      </c>
      <c r="B26" s="39" t="s">
        <v>127</v>
      </c>
      <c r="C26" s="35">
        <v>31818</v>
      </c>
      <c r="D26" s="35">
        <v>3182</v>
      </c>
      <c r="E26" s="36">
        <f t="shared" si="0"/>
        <v>35000</v>
      </c>
      <c r="F26" s="55" t="s">
        <v>185</v>
      </c>
      <c r="G26" s="40" t="s">
        <v>198</v>
      </c>
      <c r="H26" s="56">
        <v>180000</v>
      </c>
      <c r="I26" s="56">
        <v>18000</v>
      </c>
      <c r="J26" s="54">
        <f t="shared" si="3"/>
        <v>198000</v>
      </c>
    </row>
    <row r="27" spans="1:10" ht="17.25" customHeight="1" x14ac:dyDescent="0.3">
      <c r="A27" s="38" t="s">
        <v>79</v>
      </c>
      <c r="B27" s="39" t="s">
        <v>127</v>
      </c>
      <c r="C27" s="35">
        <v>31818</v>
      </c>
      <c r="D27" s="35">
        <v>3182</v>
      </c>
      <c r="E27" s="36">
        <f t="shared" si="0"/>
        <v>35000</v>
      </c>
      <c r="F27" s="55" t="s">
        <v>186</v>
      </c>
      <c r="G27" s="40" t="s">
        <v>199</v>
      </c>
      <c r="H27" s="56">
        <v>250000</v>
      </c>
      <c r="I27" s="56">
        <v>25000</v>
      </c>
      <c r="J27" s="54">
        <f t="shared" si="3"/>
        <v>275000</v>
      </c>
    </row>
    <row r="28" spans="1:10" ht="17.25" customHeight="1" x14ac:dyDescent="0.3">
      <c r="A28" s="38" t="s">
        <v>79</v>
      </c>
      <c r="B28" s="39" t="s">
        <v>127</v>
      </c>
      <c r="C28" s="35">
        <v>31818</v>
      </c>
      <c r="D28" s="35">
        <v>3182</v>
      </c>
      <c r="E28" s="36">
        <f t="shared" si="0"/>
        <v>35000</v>
      </c>
      <c r="F28" s="55" t="s">
        <v>187</v>
      </c>
      <c r="G28" s="40" t="s">
        <v>200</v>
      </c>
      <c r="H28" s="56">
        <v>250000</v>
      </c>
      <c r="I28" s="56">
        <v>25000</v>
      </c>
      <c r="J28" s="54">
        <f t="shared" si="3"/>
        <v>275000</v>
      </c>
    </row>
    <row r="29" spans="1:10" ht="17.25" customHeight="1" x14ac:dyDescent="0.3">
      <c r="A29" s="38" t="s">
        <v>80</v>
      </c>
      <c r="B29" s="39">
        <v>3148601386</v>
      </c>
      <c r="C29" s="35">
        <v>112727</v>
      </c>
      <c r="D29" s="35">
        <v>11273</v>
      </c>
      <c r="E29" s="36">
        <f t="shared" si="0"/>
        <v>124000</v>
      </c>
      <c r="F29" s="55" t="s">
        <v>182</v>
      </c>
      <c r="G29" s="40" t="s">
        <v>201</v>
      </c>
      <c r="H29" s="56">
        <v>120000</v>
      </c>
      <c r="I29" s="56">
        <v>12000</v>
      </c>
      <c r="J29" s="54">
        <f t="shared" si="3"/>
        <v>132000</v>
      </c>
    </row>
    <row r="30" spans="1:10" ht="17.25" customHeight="1" x14ac:dyDescent="0.3">
      <c r="A30" s="38" t="s">
        <v>81</v>
      </c>
      <c r="B30" s="39" t="s">
        <v>128</v>
      </c>
      <c r="C30" s="35">
        <v>636364</v>
      </c>
      <c r="D30" s="35">
        <v>63636</v>
      </c>
      <c r="E30" s="36">
        <f t="shared" si="0"/>
        <v>700000</v>
      </c>
      <c r="F30" s="55" t="s">
        <v>188</v>
      </c>
      <c r="G30" s="40" t="s">
        <v>202</v>
      </c>
      <c r="H30" s="56">
        <v>150000</v>
      </c>
      <c r="I30" s="56">
        <v>15000</v>
      </c>
      <c r="J30" s="54">
        <f t="shared" si="3"/>
        <v>165000</v>
      </c>
    </row>
    <row r="31" spans="1:10" ht="17.25" customHeight="1" x14ac:dyDescent="0.3">
      <c r="A31" s="41" t="s">
        <v>82</v>
      </c>
      <c r="B31" s="39" t="s">
        <v>129</v>
      </c>
      <c r="C31" s="35">
        <v>350998</v>
      </c>
      <c r="D31" s="35">
        <v>35100</v>
      </c>
      <c r="E31" s="36">
        <f t="shared" si="0"/>
        <v>386098</v>
      </c>
      <c r="F31" s="55" t="s">
        <v>189</v>
      </c>
      <c r="G31" s="40" t="s">
        <v>203</v>
      </c>
      <c r="H31" s="56">
        <v>150000</v>
      </c>
      <c r="I31" s="56">
        <v>15000</v>
      </c>
      <c r="J31" s="54">
        <f t="shared" si="3"/>
        <v>165000</v>
      </c>
    </row>
    <row r="32" spans="1:10" ht="17.25" customHeight="1" x14ac:dyDescent="0.3">
      <c r="A32" s="41" t="s">
        <v>83</v>
      </c>
      <c r="B32" s="39" t="s">
        <v>130</v>
      </c>
      <c r="C32" s="35">
        <v>11200000</v>
      </c>
      <c r="D32" s="35">
        <v>1120000</v>
      </c>
      <c r="E32" s="36">
        <f t="shared" si="0"/>
        <v>12320000</v>
      </c>
      <c r="F32" s="55" t="s">
        <v>182</v>
      </c>
      <c r="G32" s="40" t="s">
        <v>204</v>
      </c>
      <c r="H32" s="56">
        <v>160000</v>
      </c>
      <c r="I32" s="56">
        <v>16000</v>
      </c>
      <c r="J32" s="54">
        <f t="shared" si="3"/>
        <v>176000</v>
      </c>
    </row>
    <row r="33" spans="1:10" ht="17.25" customHeight="1" x14ac:dyDescent="0.3">
      <c r="A33" s="41" t="s">
        <v>84</v>
      </c>
      <c r="B33" s="39" t="s">
        <v>131</v>
      </c>
      <c r="C33" s="35">
        <v>2948818</v>
      </c>
      <c r="D33" s="35">
        <v>294882</v>
      </c>
      <c r="E33" s="36">
        <f t="shared" si="0"/>
        <v>3243700</v>
      </c>
      <c r="F33" s="55" t="s">
        <v>190</v>
      </c>
      <c r="G33" s="40" t="s">
        <v>205</v>
      </c>
      <c r="H33" s="56">
        <v>200000</v>
      </c>
      <c r="I33" s="56">
        <v>20000</v>
      </c>
      <c r="J33" s="54">
        <f t="shared" si="3"/>
        <v>220000</v>
      </c>
    </row>
    <row r="34" spans="1:10" ht="17.25" customHeight="1" thickBot="1" x14ac:dyDescent="0.35">
      <c r="A34" s="41" t="s">
        <v>85</v>
      </c>
      <c r="B34" s="39" t="s">
        <v>132</v>
      </c>
      <c r="C34" s="35">
        <v>21436370</v>
      </c>
      <c r="D34" s="35">
        <v>2143630</v>
      </c>
      <c r="E34" s="36">
        <f t="shared" si="0"/>
        <v>23580000</v>
      </c>
      <c r="F34" s="48"/>
      <c r="G34" s="49"/>
      <c r="H34" s="50">
        <f>SUM(H19:H33)</f>
        <v>10012727</v>
      </c>
      <c r="I34" s="50">
        <f t="shared" ref="I34:J34" si="4">SUM(I19:I33)</f>
        <v>1001273</v>
      </c>
      <c r="J34" s="51">
        <f t="shared" si="4"/>
        <v>11014000</v>
      </c>
    </row>
    <row r="35" spans="1:10" ht="17.25" customHeight="1" x14ac:dyDescent="0.3">
      <c r="A35" s="41" t="s">
        <v>85</v>
      </c>
      <c r="B35" s="39" t="s">
        <v>132</v>
      </c>
      <c r="C35" s="35">
        <v>21436371</v>
      </c>
      <c r="D35" s="35">
        <v>2143629</v>
      </c>
      <c r="E35" s="36">
        <f t="shared" si="0"/>
        <v>23580000</v>
      </c>
    </row>
    <row r="36" spans="1:10" ht="17.25" customHeight="1" x14ac:dyDescent="0.3">
      <c r="A36" s="38" t="s">
        <v>86</v>
      </c>
      <c r="B36" s="39" t="s">
        <v>133</v>
      </c>
      <c r="C36" s="35">
        <v>61560800</v>
      </c>
      <c r="D36" s="35">
        <v>6156080</v>
      </c>
      <c r="E36" s="36">
        <f t="shared" si="0"/>
        <v>67716880</v>
      </c>
    </row>
    <row r="37" spans="1:10" ht="17.25" customHeight="1" thickBot="1" x14ac:dyDescent="0.35">
      <c r="A37" s="41" t="s">
        <v>87</v>
      </c>
      <c r="B37" s="39" t="s">
        <v>134</v>
      </c>
      <c r="C37" s="35">
        <v>3196347</v>
      </c>
      <c r="D37" s="35">
        <v>319635</v>
      </c>
      <c r="E37" s="36">
        <f t="shared" si="0"/>
        <v>3515982</v>
      </c>
    </row>
    <row r="38" spans="1:10" ht="17.25" customHeight="1" x14ac:dyDescent="0.3">
      <c r="A38" s="41" t="s">
        <v>87</v>
      </c>
      <c r="B38" s="39" t="s">
        <v>134</v>
      </c>
      <c r="C38" s="35">
        <v>77486938</v>
      </c>
      <c r="D38" s="35">
        <v>7748694</v>
      </c>
      <c r="E38" s="36">
        <f t="shared" si="0"/>
        <v>85235632</v>
      </c>
      <c r="H38" s="60" t="s">
        <v>208</v>
      </c>
      <c r="I38" s="61" t="s">
        <v>209</v>
      </c>
      <c r="J38" s="62" t="s">
        <v>206</v>
      </c>
    </row>
    <row r="39" spans="1:10" ht="17.25" customHeight="1" thickBot="1" x14ac:dyDescent="0.35">
      <c r="A39" s="41" t="s">
        <v>88</v>
      </c>
      <c r="B39" s="39" t="s">
        <v>135</v>
      </c>
      <c r="C39" s="35">
        <v>129672615</v>
      </c>
      <c r="D39" s="35">
        <v>12967261</v>
      </c>
      <c r="E39" s="36">
        <f t="shared" si="0"/>
        <v>142639876</v>
      </c>
      <c r="H39" s="63">
        <f>C68+H13+H34</f>
        <v>1092058548</v>
      </c>
      <c r="I39" s="64">
        <f>D68+I13+I34</f>
        <v>104944646</v>
      </c>
      <c r="J39" s="65">
        <f>SUM(H39:I39)</f>
        <v>1197003194</v>
      </c>
    </row>
    <row r="40" spans="1:10" ht="17.25" customHeight="1" x14ac:dyDescent="0.3">
      <c r="A40" s="41" t="s">
        <v>88</v>
      </c>
      <c r="B40" s="39" t="s">
        <v>135</v>
      </c>
      <c r="C40" s="35">
        <v>5727840</v>
      </c>
      <c r="D40" s="35">
        <v>572784</v>
      </c>
      <c r="E40" s="36">
        <f t="shared" si="0"/>
        <v>6300624</v>
      </c>
    </row>
    <row r="41" spans="1:10" ht="17.25" customHeight="1" x14ac:dyDescent="0.3">
      <c r="A41" s="41" t="s">
        <v>89</v>
      </c>
      <c r="B41" s="39" t="s">
        <v>136</v>
      </c>
      <c r="C41" s="35">
        <v>82311200</v>
      </c>
      <c r="D41" s="35">
        <v>8231120</v>
      </c>
      <c r="E41" s="36">
        <f t="shared" si="0"/>
        <v>90542320</v>
      </c>
    </row>
    <row r="42" spans="1:10" ht="17.25" customHeight="1" x14ac:dyDescent="0.3">
      <c r="A42" s="41" t="s">
        <v>90</v>
      </c>
      <c r="B42" s="39" t="s">
        <v>137</v>
      </c>
      <c r="C42" s="35">
        <v>19675954</v>
      </c>
      <c r="D42" s="35">
        <v>1967596</v>
      </c>
      <c r="E42" s="36">
        <f t="shared" si="0"/>
        <v>21643550</v>
      </c>
    </row>
    <row r="43" spans="1:10" ht="17.25" customHeight="1" x14ac:dyDescent="0.3">
      <c r="A43" s="41" t="s">
        <v>91</v>
      </c>
      <c r="B43" s="39" t="s">
        <v>138</v>
      </c>
      <c r="C43" s="35">
        <v>17151739</v>
      </c>
      <c r="D43" s="35">
        <v>1715181</v>
      </c>
      <c r="E43" s="36">
        <f t="shared" si="0"/>
        <v>18866920</v>
      </c>
    </row>
    <row r="44" spans="1:10" ht="17.25" customHeight="1" x14ac:dyDescent="0.3">
      <c r="A44" s="41" t="s">
        <v>92</v>
      </c>
      <c r="B44" s="39" t="s">
        <v>139</v>
      </c>
      <c r="C44" s="35">
        <v>36235636</v>
      </c>
      <c r="D44" s="35">
        <v>3623564</v>
      </c>
      <c r="E44" s="36">
        <f t="shared" si="0"/>
        <v>39859200</v>
      </c>
    </row>
    <row r="45" spans="1:10" ht="17.25" customHeight="1" x14ac:dyDescent="0.3">
      <c r="A45" s="41" t="s">
        <v>93</v>
      </c>
      <c r="B45" s="39" t="s">
        <v>140</v>
      </c>
      <c r="C45" s="35">
        <v>16349330</v>
      </c>
      <c r="D45" s="35">
        <v>1634933</v>
      </c>
      <c r="E45" s="36">
        <f t="shared" si="0"/>
        <v>17984263</v>
      </c>
    </row>
    <row r="46" spans="1:10" ht="17.25" customHeight="1" x14ac:dyDescent="0.3">
      <c r="A46" s="41" t="s">
        <v>94</v>
      </c>
      <c r="B46" s="39" t="s">
        <v>141</v>
      </c>
      <c r="C46" s="35">
        <v>239000</v>
      </c>
      <c r="D46" s="35">
        <v>23900</v>
      </c>
      <c r="E46" s="36">
        <f t="shared" si="0"/>
        <v>262900</v>
      </c>
    </row>
    <row r="47" spans="1:10" ht="17.25" customHeight="1" x14ac:dyDescent="0.3">
      <c r="A47" s="41" t="s">
        <v>95</v>
      </c>
      <c r="B47" s="39" t="s">
        <v>142</v>
      </c>
      <c r="C47" s="35">
        <v>8466240</v>
      </c>
      <c r="D47" s="35">
        <v>846624</v>
      </c>
      <c r="E47" s="36">
        <f t="shared" si="0"/>
        <v>9312864</v>
      </c>
    </row>
    <row r="48" spans="1:10" ht="17.25" customHeight="1" x14ac:dyDescent="0.3">
      <c r="A48" s="41" t="s">
        <v>96</v>
      </c>
      <c r="B48" s="39" t="s">
        <v>143</v>
      </c>
      <c r="C48" s="35">
        <v>8640000</v>
      </c>
      <c r="D48" s="35">
        <v>864000</v>
      </c>
      <c r="E48" s="36">
        <f t="shared" si="0"/>
        <v>9504000</v>
      </c>
    </row>
    <row r="49" spans="1:5" ht="17.25" customHeight="1" x14ac:dyDescent="0.3">
      <c r="A49" s="41" t="s">
        <v>96</v>
      </c>
      <c r="B49" s="39" t="s">
        <v>143</v>
      </c>
      <c r="C49" s="35">
        <v>55029455</v>
      </c>
      <c r="D49" s="35">
        <v>5502945</v>
      </c>
      <c r="E49" s="36">
        <f t="shared" si="0"/>
        <v>60532400</v>
      </c>
    </row>
    <row r="50" spans="1:5" ht="17.25" customHeight="1" x14ac:dyDescent="0.3">
      <c r="A50" s="41" t="s">
        <v>97</v>
      </c>
      <c r="B50" s="39" t="s">
        <v>144</v>
      </c>
      <c r="C50" s="35">
        <v>1110000</v>
      </c>
      <c r="D50" s="35">
        <v>111000</v>
      </c>
      <c r="E50" s="36">
        <f t="shared" si="0"/>
        <v>1221000</v>
      </c>
    </row>
    <row r="51" spans="1:5" ht="17.25" customHeight="1" x14ac:dyDescent="0.3">
      <c r="A51" s="41" t="s">
        <v>98</v>
      </c>
      <c r="B51" s="39" t="s">
        <v>145</v>
      </c>
      <c r="C51" s="35">
        <v>61579637</v>
      </c>
      <c r="D51" s="35">
        <v>6157963</v>
      </c>
      <c r="E51" s="36">
        <f t="shared" si="0"/>
        <v>67737600</v>
      </c>
    </row>
    <row r="52" spans="1:5" ht="17.25" customHeight="1" x14ac:dyDescent="0.3">
      <c r="A52" s="41" t="s">
        <v>99</v>
      </c>
      <c r="B52" s="39" t="s">
        <v>146</v>
      </c>
      <c r="C52" s="35">
        <v>14487272</v>
      </c>
      <c r="D52" s="35">
        <v>1448728</v>
      </c>
      <c r="E52" s="36">
        <f t="shared" si="0"/>
        <v>15936000</v>
      </c>
    </row>
    <row r="53" spans="1:5" ht="17.25" customHeight="1" x14ac:dyDescent="0.3">
      <c r="A53" s="41" t="s">
        <v>100</v>
      </c>
      <c r="B53" s="39" t="s">
        <v>147</v>
      </c>
      <c r="C53" s="35">
        <v>163637</v>
      </c>
      <c r="D53" s="35">
        <v>16363</v>
      </c>
      <c r="E53" s="36">
        <f t="shared" si="0"/>
        <v>180000</v>
      </c>
    </row>
    <row r="54" spans="1:5" ht="17.25" customHeight="1" x14ac:dyDescent="0.3">
      <c r="A54" s="41" t="s">
        <v>101</v>
      </c>
      <c r="B54" s="39" t="s">
        <v>148</v>
      </c>
      <c r="C54" s="35">
        <v>17586671</v>
      </c>
      <c r="D54" s="35">
        <v>1758668</v>
      </c>
      <c r="E54" s="36">
        <f t="shared" si="0"/>
        <v>19345339</v>
      </c>
    </row>
    <row r="55" spans="1:5" ht="17.25" customHeight="1" x14ac:dyDescent="0.3">
      <c r="A55" s="41" t="s">
        <v>102</v>
      </c>
      <c r="B55" s="39" t="s">
        <v>149</v>
      </c>
      <c r="C55" s="35">
        <v>409091</v>
      </c>
      <c r="D55" s="35">
        <v>40909</v>
      </c>
      <c r="E55" s="36">
        <f t="shared" si="0"/>
        <v>450000</v>
      </c>
    </row>
    <row r="56" spans="1:5" ht="17.25" customHeight="1" x14ac:dyDescent="0.3">
      <c r="A56" s="41" t="s">
        <v>103</v>
      </c>
      <c r="B56" s="39" t="s">
        <v>150</v>
      </c>
      <c r="C56" s="35">
        <v>3860227</v>
      </c>
      <c r="D56" s="35">
        <v>386023</v>
      </c>
      <c r="E56" s="36">
        <f t="shared" si="0"/>
        <v>4246250</v>
      </c>
    </row>
    <row r="57" spans="1:5" ht="17.25" customHeight="1" x14ac:dyDescent="0.3">
      <c r="A57" s="41" t="s">
        <v>104</v>
      </c>
      <c r="B57" s="39" t="s">
        <v>151</v>
      </c>
      <c r="C57" s="35">
        <v>197090</v>
      </c>
      <c r="D57" s="35">
        <v>19710</v>
      </c>
      <c r="E57" s="36">
        <f t="shared" si="0"/>
        <v>216800</v>
      </c>
    </row>
    <row r="58" spans="1:5" ht="17.25" customHeight="1" x14ac:dyDescent="0.3">
      <c r="A58" s="41" t="s">
        <v>105</v>
      </c>
      <c r="B58" s="39" t="s">
        <v>152</v>
      </c>
      <c r="C58" s="35">
        <v>176379581</v>
      </c>
      <c r="D58" s="35">
        <v>17637959</v>
      </c>
      <c r="E58" s="36">
        <f t="shared" si="0"/>
        <v>194017540</v>
      </c>
    </row>
    <row r="59" spans="1:5" ht="17.25" customHeight="1" x14ac:dyDescent="0.3">
      <c r="A59" s="41" t="s">
        <v>106</v>
      </c>
      <c r="B59" s="39" t="s">
        <v>153</v>
      </c>
      <c r="C59" s="35">
        <v>2575750</v>
      </c>
      <c r="D59" s="35">
        <v>257575</v>
      </c>
      <c r="E59" s="36">
        <f t="shared" si="0"/>
        <v>2833325</v>
      </c>
    </row>
    <row r="60" spans="1:5" ht="17.25" customHeight="1" x14ac:dyDescent="0.3">
      <c r="A60" s="41" t="s">
        <v>107</v>
      </c>
      <c r="B60" s="39" t="s">
        <v>154</v>
      </c>
      <c r="C60" s="35">
        <v>495000</v>
      </c>
      <c r="D60" s="35">
        <v>49500</v>
      </c>
      <c r="E60" s="36">
        <f t="shared" si="0"/>
        <v>544500</v>
      </c>
    </row>
    <row r="61" spans="1:5" ht="17.25" customHeight="1" x14ac:dyDescent="0.3">
      <c r="A61" s="41" t="s">
        <v>107</v>
      </c>
      <c r="B61" s="39" t="s">
        <v>154</v>
      </c>
      <c r="C61" s="35">
        <v>495000</v>
      </c>
      <c r="D61" s="35">
        <v>49500</v>
      </c>
      <c r="E61" s="36">
        <f t="shared" si="0"/>
        <v>544500</v>
      </c>
    </row>
    <row r="62" spans="1:5" ht="17.25" customHeight="1" x14ac:dyDescent="0.3">
      <c r="A62" s="42" t="s">
        <v>108</v>
      </c>
      <c r="B62" s="34" t="s">
        <v>155</v>
      </c>
      <c r="C62" s="35">
        <v>14407272</v>
      </c>
      <c r="D62" s="35">
        <v>1440728</v>
      </c>
      <c r="E62" s="36">
        <f t="shared" si="0"/>
        <v>15848000</v>
      </c>
    </row>
    <row r="63" spans="1:5" ht="17.25" customHeight="1" x14ac:dyDescent="0.3">
      <c r="A63" s="42" t="s">
        <v>109</v>
      </c>
      <c r="B63" s="34" t="s">
        <v>156</v>
      </c>
      <c r="C63" s="35">
        <v>22298182</v>
      </c>
      <c r="D63" s="35">
        <v>2229818</v>
      </c>
      <c r="E63" s="36">
        <f t="shared" si="0"/>
        <v>24528000</v>
      </c>
    </row>
    <row r="64" spans="1:5" ht="17.25" customHeight="1" x14ac:dyDescent="0.3">
      <c r="A64" s="42" t="s">
        <v>110</v>
      </c>
      <c r="B64" s="34" t="s">
        <v>157</v>
      </c>
      <c r="C64" s="35">
        <v>43685909</v>
      </c>
      <c r="D64" s="35">
        <v>4368591</v>
      </c>
      <c r="E64" s="36">
        <f t="shared" si="0"/>
        <v>48054500</v>
      </c>
    </row>
    <row r="65" spans="1:5" ht="17.25" customHeight="1" x14ac:dyDescent="0.3">
      <c r="A65" s="42" t="s">
        <v>111</v>
      </c>
      <c r="B65" s="34" t="s">
        <v>158</v>
      </c>
      <c r="C65" s="35">
        <v>5236363</v>
      </c>
      <c r="D65" s="35">
        <v>523637</v>
      </c>
      <c r="E65" s="36">
        <f t="shared" si="0"/>
        <v>5760000</v>
      </c>
    </row>
    <row r="66" spans="1:5" ht="17.25" customHeight="1" x14ac:dyDescent="0.3">
      <c r="A66" s="42" t="s">
        <v>112</v>
      </c>
      <c r="B66" s="34" t="s">
        <v>159</v>
      </c>
      <c r="C66" s="35">
        <v>14400000</v>
      </c>
      <c r="D66" s="35">
        <v>1440000</v>
      </c>
      <c r="E66" s="36">
        <f t="shared" si="0"/>
        <v>15840000</v>
      </c>
    </row>
    <row r="67" spans="1:5" ht="17.25" customHeight="1" x14ac:dyDescent="0.3">
      <c r="A67" s="42" t="s">
        <v>113</v>
      </c>
      <c r="B67" s="34" t="s">
        <v>160</v>
      </c>
      <c r="C67" s="35">
        <v>74218182</v>
      </c>
      <c r="D67" s="35">
        <v>7421818</v>
      </c>
      <c r="E67" s="36">
        <f t="shared" si="0"/>
        <v>81640000</v>
      </c>
    </row>
    <row r="68" spans="1:5" ht="17.25" customHeight="1" thickBot="1" x14ac:dyDescent="0.35">
      <c r="A68" s="113" t="s">
        <v>206</v>
      </c>
      <c r="B68" s="114"/>
      <c r="C68" s="43">
        <f>SUM(C3:C67)</f>
        <v>1039433796</v>
      </c>
      <c r="D68" s="43">
        <f t="shared" ref="D68:E68" si="5">SUM(D3:D67)</f>
        <v>103943373</v>
      </c>
      <c r="E68" s="44">
        <f t="shared" si="5"/>
        <v>1143377169</v>
      </c>
    </row>
  </sheetData>
  <mergeCells count="4">
    <mergeCell ref="A1:E1"/>
    <mergeCell ref="F1:J1"/>
    <mergeCell ref="F16:J17"/>
    <mergeCell ref="A68:B68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opLeftCell="A61" workbookViewId="0">
      <selection activeCell="G73" sqref="G73"/>
    </sheetView>
  </sheetViews>
  <sheetFormatPr defaultRowHeight="13.5" x14ac:dyDescent="0.3"/>
  <cols>
    <col min="1" max="1" width="22.125" style="59" customWidth="1"/>
    <col min="2" max="2" width="15.125" style="32" bestFit="1" customWidth="1"/>
    <col min="3" max="5" width="22.125" style="32" customWidth="1"/>
    <col min="6" max="6" width="28.75" style="59" bestFit="1" customWidth="1"/>
    <col min="7" max="7" width="17.375" style="59" customWidth="1"/>
    <col min="8" max="10" width="17.375" style="32" customWidth="1"/>
    <col min="11" max="16384" width="9" style="32"/>
  </cols>
  <sheetData>
    <row r="1" spans="1:10" ht="25.5" customHeight="1" thickBot="1" x14ac:dyDescent="0.35">
      <c r="A1" s="103" t="s">
        <v>210</v>
      </c>
      <c r="B1" s="103"/>
      <c r="C1" s="103"/>
      <c r="D1" s="103"/>
      <c r="E1" s="103"/>
      <c r="F1" s="111" t="s">
        <v>575</v>
      </c>
      <c r="G1" s="103"/>
      <c r="H1" s="103"/>
      <c r="I1" s="103"/>
      <c r="J1" s="103"/>
    </row>
    <row r="2" spans="1:10" s="66" customFormat="1" ht="21.75" customHeight="1" x14ac:dyDescent="0.3">
      <c r="A2" s="2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2" t="s">
        <v>2</v>
      </c>
      <c r="G2" s="4" t="s">
        <v>3</v>
      </c>
      <c r="H2" s="4" t="s">
        <v>4</v>
      </c>
      <c r="I2" s="4" t="s">
        <v>5</v>
      </c>
      <c r="J2" s="5" t="s">
        <v>6</v>
      </c>
    </row>
    <row r="3" spans="1:10" s="66" customFormat="1" ht="21.75" customHeight="1" x14ac:dyDescent="0.3">
      <c r="A3" s="76" t="s">
        <v>17</v>
      </c>
      <c r="B3" s="71" t="s">
        <v>18</v>
      </c>
      <c r="C3" s="72">
        <v>133878463</v>
      </c>
      <c r="D3" s="72">
        <v>13387847</v>
      </c>
      <c r="E3" s="73">
        <f>SUM(C3:D3)</f>
        <v>147266310</v>
      </c>
      <c r="F3" s="76" t="s">
        <v>211</v>
      </c>
      <c r="G3" s="78" t="s">
        <v>268</v>
      </c>
      <c r="H3" s="72">
        <v>9000</v>
      </c>
      <c r="I3" s="72">
        <v>0</v>
      </c>
      <c r="J3" s="73">
        <f>SUM(H3:I3)</f>
        <v>9000</v>
      </c>
    </row>
    <row r="4" spans="1:10" s="66" customFormat="1" ht="21.75" customHeight="1" x14ac:dyDescent="0.3">
      <c r="A4" s="76" t="s">
        <v>325</v>
      </c>
      <c r="B4" s="71" t="s">
        <v>450</v>
      </c>
      <c r="C4" s="72">
        <v>2372727</v>
      </c>
      <c r="D4" s="72">
        <v>237273</v>
      </c>
      <c r="E4" s="73">
        <f t="shared" ref="E4:E67" si="0">SUM(C4:D4)</f>
        <v>2610000</v>
      </c>
      <c r="F4" s="76" t="s">
        <v>212</v>
      </c>
      <c r="G4" s="78" t="s">
        <v>269</v>
      </c>
      <c r="H4" s="72">
        <v>31500</v>
      </c>
      <c r="I4" s="72">
        <v>0</v>
      </c>
      <c r="J4" s="73">
        <f t="shared" ref="J4:J62" si="1">SUM(H4:I4)</f>
        <v>31500</v>
      </c>
    </row>
    <row r="5" spans="1:10" s="66" customFormat="1" ht="21.75" customHeight="1" x14ac:dyDescent="0.3">
      <c r="A5" s="76" t="s">
        <v>212</v>
      </c>
      <c r="B5" s="71" t="s">
        <v>269</v>
      </c>
      <c r="C5" s="72">
        <v>2134727</v>
      </c>
      <c r="D5" s="72">
        <v>213473</v>
      </c>
      <c r="E5" s="73">
        <f t="shared" si="0"/>
        <v>2348200</v>
      </c>
      <c r="F5" s="76" t="s">
        <v>213</v>
      </c>
      <c r="G5" s="78" t="s">
        <v>270</v>
      </c>
      <c r="H5" s="72">
        <v>34000</v>
      </c>
      <c r="I5" s="72">
        <v>0</v>
      </c>
      <c r="J5" s="73">
        <f t="shared" si="1"/>
        <v>34000</v>
      </c>
    </row>
    <row r="6" spans="1:10" s="66" customFormat="1" ht="21.75" customHeight="1" x14ac:dyDescent="0.3">
      <c r="A6" s="76" t="s">
        <v>326</v>
      </c>
      <c r="B6" s="71" t="s">
        <v>451</v>
      </c>
      <c r="C6" s="72">
        <v>3832181</v>
      </c>
      <c r="D6" s="72">
        <v>383219</v>
      </c>
      <c r="E6" s="73">
        <f t="shared" si="0"/>
        <v>4215400</v>
      </c>
      <c r="F6" s="76" t="s">
        <v>214</v>
      </c>
      <c r="G6" s="78" t="s">
        <v>271</v>
      </c>
      <c r="H6" s="72">
        <v>101700</v>
      </c>
      <c r="I6" s="72">
        <v>0</v>
      </c>
      <c r="J6" s="73">
        <f t="shared" si="1"/>
        <v>101700</v>
      </c>
    </row>
    <row r="7" spans="1:10" s="66" customFormat="1" ht="21.75" customHeight="1" x14ac:dyDescent="0.3">
      <c r="A7" s="76" t="s">
        <v>327</v>
      </c>
      <c r="B7" s="71" t="s">
        <v>452</v>
      </c>
      <c r="C7" s="72">
        <v>1020000</v>
      </c>
      <c r="D7" s="72">
        <v>102000</v>
      </c>
      <c r="E7" s="73">
        <f t="shared" si="0"/>
        <v>1122000</v>
      </c>
      <c r="F7" s="76" t="s">
        <v>215</v>
      </c>
      <c r="G7" s="78" t="s">
        <v>272</v>
      </c>
      <c r="H7" s="72">
        <v>1500000</v>
      </c>
      <c r="I7" s="72">
        <v>0</v>
      </c>
      <c r="J7" s="73">
        <f t="shared" si="1"/>
        <v>1500000</v>
      </c>
    </row>
    <row r="8" spans="1:10" s="66" customFormat="1" ht="21.75" customHeight="1" x14ac:dyDescent="0.3">
      <c r="A8" s="76" t="s">
        <v>328</v>
      </c>
      <c r="B8" s="71" t="s">
        <v>453</v>
      </c>
      <c r="C8" s="72">
        <v>1363272</v>
      </c>
      <c r="D8" s="72">
        <v>136328</v>
      </c>
      <c r="E8" s="73">
        <f t="shared" si="0"/>
        <v>1499600</v>
      </c>
      <c r="F8" s="76" t="s">
        <v>216</v>
      </c>
      <c r="G8" s="78" t="s">
        <v>273</v>
      </c>
      <c r="H8" s="72">
        <v>41400</v>
      </c>
      <c r="I8" s="72">
        <v>0</v>
      </c>
      <c r="J8" s="73">
        <f t="shared" si="1"/>
        <v>41400</v>
      </c>
    </row>
    <row r="9" spans="1:10" s="66" customFormat="1" ht="21.75" customHeight="1" x14ac:dyDescent="0.3">
      <c r="A9" s="76" t="s">
        <v>329</v>
      </c>
      <c r="B9" s="71" t="s">
        <v>454</v>
      </c>
      <c r="C9" s="72">
        <v>45014181</v>
      </c>
      <c r="D9" s="72">
        <v>4501419</v>
      </c>
      <c r="E9" s="73">
        <f t="shared" si="0"/>
        <v>49515600</v>
      </c>
      <c r="F9" s="76" t="s">
        <v>217</v>
      </c>
      <c r="G9" s="78" t="s">
        <v>274</v>
      </c>
      <c r="H9" s="72">
        <v>113000</v>
      </c>
      <c r="I9" s="72">
        <v>0</v>
      </c>
      <c r="J9" s="73">
        <f t="shared" si="1"/>
        <v>113000</v>
      </c>
    </row>
    <row r="10" spans="1:10" s="66" customFormat="1" ht="21.75" customHeight="1" x14ac:dyDescent="0.3">
      <c r="A10" s="76" t="s">
        <v>330</v>
      </c>
      <c r="B10" s="71" t="s">
        <v>455</v>
      </c>
      <c r="C10" s="72">
        <v>2601636</v>
      </c>
      <c r="D10" s="72">
        <v>260164</v>
      </c>
      <c r="E10" s="73">
        <f t="shared" si="0"/>
        <v>2861800</v>
      </c>
      <c r="F10" s="76" t="s">
        <v>218</v>
      </c>
      <c r="G10" s="78" t="s">
        <v>275</v>
      </c>
      <c r="H10" s="72">
        <v>215000</v>
      </c>
      <c r="I10" s="72">
        <v>0</v>
      </c>
      <c r="J10" s="73">
        <f t="shared" si="1"/>
        <v>215000</v>
      </c>
    </row>
    <row r="11" spans="1:10" s="66" customFormat="1" ht="21.75" customHeight="1" x14ac:dyDescent="0.3">
      <c r="A11" s="76" t="s">
        <v>331</v>
      </c>
      <c r="B11" s="71" t="s">
        <v>456</v>
      </c>
      <c r="C11" s="72">
        <v>170181</v>
      </c>
      <c r="D11" s="72">
        <v>17019</v>
      </c>
      <c r="E11" s="73">
        <f t="shared" si="0"/>
        <v>187200</v>
      </c>
      <c r="F11" s="76" t="s">
        <v>219</v>
      </c>
      <c r="G11" s="78" t="s">
        <v>276</v>
      </c>
      <c r="H11" s="72">
        <v>220800</v>
      </c>
      <c r="I11" s="72">
        <v>0</v>
      </c>
      <c r="J11" s="73">
        <f t="shared" si="1"/>
        <v>220800</v>
      </c>
    </row>
    <row r="12" spans="1:10" s="66" customFormat="1" ht="21.75" customHeight="1" x14ac:dyDescent="0.3">
      <c r="A12" s="76" t="s">
        <v>332</v>
      </c>
      <c r="B12" s="71" t="s">
        <v>457</v>
      </c>
      <c r="C12" s="72">
        <v>556363</v>
      </c>
      <c r="D12" s="72">
        <v>55637</v>
      </c>
      <c r="E12" s="73">
        <f t="shared" si="0"/>
        <v>612000</v>
      </c>
      <c r="F12" s="76" t="s">
        <v>220</v>
      </c>
      <c r="G12" s="78" t="s">
        <v>277</v>
      </c>
      <c r="H12" s="72">
        <v>72000</v>
      </c>
      <c r="I12" s="72">
        <v>0</v>
      </c>
      <c r="J12" s="73">
        <f t="shared" si="1"/>
        <v>72000</v>
      </c>
    </row>
    <row r="13" spans="1:10" s="66" customFormat="1" ht="21.75" customHeight="1" x14ac:dyDescent="0.3">
      <c r="A13" s="76" t="s">
        <v>333</v>
      </c>
      <c r="B13" s="71" t="s">
        <v>458</v>
      </c>
      <c r="C13" s="72">
        <v>154545</v>
      </c>
      <c r="D13" s="72">
        <v>15455</v>
      </c>
      <c r="E13" s="73">
        <f t="shared" si="0"/>
        <v>170000</v>
      </c>
      <c r="F13" s="76" t="s">
        <v>221</v>
      </c>
      <c r="G13" s="78" t="s">
        <v>278</v>
      </c>
      <c r="H13" s="72">
        <v>7000</v>
      </c>
      <c r="I13" s="72">
        <v>0</v>
      </c>
      <c r="J13" s="73">
        <f t="shared" si="1"/>
        <v>7000</v>
      </c>
    </row>
    <row r="14" spans="1:10" s="66" customFormat="1" ht="21.75" customHeight="1" x14ac:dyDescent="0.3">
      <c r="A14" s="76" t="s">
        <v>334</v>
      </c>
      <c r="B14" s="71" t="s">
        <v>459</v>
      </c>
      <c r="C14" s="72">
        <v>2330909</v>
      </c>
      <c r="D14" s="72">
        <v>233091</v>
      </c>
      <c r="E14" s="73">
        <f t="shared" si="0"/>
        <v>2564000</v>
      </c>
      <c r="F14" s="76" t="s">
        <v>222</v>
      </c>
      <c r="G14" s="78" t="s">
        <v>279</v>
      </c>
      <c r="H14" s="72">
        <v>139200</v>
      </c>
      <c r="I14" s="72">
        <v>0</v>
      </c>
      <c r="J14" s="73">
        <f t="shared" si="1"/>
        <v>139200</v>
      </c>
    </row>
    <row r="15" spans="1:10" s="66" customFormat="1" ht="21.75" customHeight="1" x14ac:dyDescent="0.3">
      <c r="A15" s="76" t="s">
        <v>335</v>
      </c>
      <c r="B15" s="71" t="s">
        <v>460</v>
      </c>
      <c r="C15" s="72">
        <v>698181</v>
      </c>
      <c r="D15" s="72">
        <v>69819</v>
      </c>
      <c r="E15" s="73">
        <f t="shared" si="0"/>
        <v>768000</v>
      </c>
      <c r="F15" s="76" t="s">
        <v>223</v>
      </c>
      <c r="G15" s="78" t="s">
        <v>280</v>
      </c>
      <c r="H15" s="72">
        <v>1262600</v>
      </c>
      <c r="I15" s="72">
        <v>0</v>
      </c>
      <c r="J15" s="73">
        <f t="shared" si="1"/>
        <v>1262600</v>
      </c>
    </row>
    <row r="16" spans="1:10" s="66" customFormat="1" ht="21.75" customHeight="1" x14ac:dyDescent="0.3">
      <c r="A16" s="76" t="s">
        <v>336</v>
      </c>
      <c r="B16" s="71" t="s">
        <v>461</v>
      </c>
      <c r="C16" s="72">
        <v>103272</v>
      </c>
      <c r="D16" s="72">
        <v>10328</v>
      </c>
      <c r="E16" s="73">
        <f t="shared" si="0"/>
        <v>113600</v>
      </c>
      <c r="F16" s="76" t="s">
        <v>224</v>
      </c>
      <c r="G16" s="78" t="s">
        <v>281</v>
      </c>
      <c r="H16" s="72">
        <v>406000</v>
      </c>
      <c r="I16" s="72">
        <v>0</v>
      </c>
      <c r="J16" s="73">
        <f t="shared" si="1"/>
        <v>406000</v>
      </c>
    </row>
    <row r="17" spans="1:10" s="66" customFormat="1" ht="21.75" customHeight="1" x14ac:dyDescent="0.3">
      <c r="A17" s="76" t="s">
        <v>337</v>
      </c>
      <c r="B17" s="71" t="s">
        <v>462</v>
      </c>
      <c r="C17" s="72">
        <v>2509090</v>
      </c>
      <c r="D17" s="72">
        <v>250910</v>
      </c>
      <c r="E17" s="73">
        <f t="shared" si="0"/>
        <v>2760000</v>
      </c>
      <c r="F17" s="76" t="s">
        <v>225</v>
      </c>
      <c r="G17" s="78" t="s">
        <v>282</v>
      </c>
      <c r="H17" s="72">
        <v>810500</v>
      </c>
      <c r="I17" s="72">
        <v>0</v>
      </c>
      <c r="J17" s="73">
        <f t="shared" si="1"/>
        <v>810500</v>
      </c>
    </row>
    <row r="18" spans="1:10" s="66" customFormat="1" ht="21.75" customHeight="1" x14ac:dyDescent="0.3">
      <c r="A18" s="76" t="s">
        <v>213</v>
      </c>
      <c r="B18" s="71" t="s">
        <v>270</v>
      </c>
      <c r="C18" s="72">
        <v>2898804</v>
      </c>
      <c r="D18" s="72">
        <v>289881</v>
      </c>
      <c r="E18" s="73">
        <f t="shared" si="0"/>
        <v>3188685</v>
      </c>
      <c r="F18" s="76" t="s">
        <v>226</v>
      </c>
      <c r="G18" s="78" t="s">
        <v>283</v>
      </c>
      <c r="H18" s="72">
        <v>478500</v>
      </c>
      <c r="I18" s="72">
        <v>0</v>
      </c>
      <c r="J18" s="73">
        <f t="shared" si="1"/>
        <v>478500</v>
      </c>
    </row>
    <row r="19" spans="1:10" s="66" customFormat="1" ht="21.75" customHeight="1" x14ac:dyDescent="0.3">
      <c r="A19" s="76" t="s">
        <v>338</v>
      </c>
      <c r="B19" s="71" t="s">
        <v>463</v>
      </c>
      <c r="C19" s="72">
        <v>112272</v>
      </c>
      <c r="D19" s="72">
        <v>11228</v>
      </c>
      <c r="E19" s="73">
        <f t="shared" si="0"/>
        <v>123500</v>
      </c>
      <c r="F19" s="76" t="s">
        <v>227</v>
      </c>
      <c r="G19" s="78" t="s">
        <v>284</v>
      </c>
      <c r="H19" s="72">
        <v>345700</v>
      </c>
      <c r="I19" s="72">
        <v>0</v>
      </c>
      <c r="J19" s="73">
        <f t="shared" si="1"/>
        <v>345700</v>
      </c>
    </row>
    <row r="20" spans="1:10" s="66" customFormat="1" ht="21.75" customHeight="1" x14ac:dyDescent="0.3">
      <c r="A20" s="76" t="s">
        <v>214</v>
      </c>
      <c r="B20" s="71" t="s">
        <v>271</v>
      </c>
      <c r="C20" s="72">
        <v>908272</v>
      </c>
      <c r="D20" s="72">
        <v>90828</v>
      </c>
      <c r="E20" s="73">
        <f t="shared" si="0"/>
        <v>999100</v>
      </c>
      <c r="F20" s="76" t="s">
        <v>228</v>
      </c>
      <c r="G20" s="78" t="s">
        <v>285</v>
      </c>
      <c r="H20" s="72">
        <v>700000</v>
      </c>
      <c r="I20" s="72">
        <v>0</v>
      </c>
      <c r="J20" s="73">
        <f t="shared" si="1"/>
        <v>700000</v>
      </c>
    </row>
    <row r="21" spans="1:10" s="66" customFormat="1" ht="21.75" customHeight="1" x14ac:dyDescent="0.3">
      <c r="A21" s="76" t="s">
        <v>215</v>
      </c>
      <c r="B21" s="71" t="s">
        <v>272</v>
      </c>
      <c r="C21" s="72">
        <v>2698363</v>
      </c>
      <c r="D21" s="72">
        <v>269837</v>
      </c>
      <c r="E21" s="73">
        <f t="shared" si="0"/>
        <v>2968200</v>
      </c>
      <c r="F21" s="76" t="s">
        <v>228</v>
      </c>
      <c r="G21" s="78" t="s">
        <v>285</v>
      </c>
      <c r="H21" s="72">
        <v>-850000</v>
      </c>
      <c r="I21" s="72">
        <v>0</v>
      </c>
      <c r="J21" s="73">
        <f t="shared" si="1"/>
        <v>-850000</v>
      </c>
    </row>
    <row r="22" spans="1:10" s="66" customFormat="1" ht="21.75" customHeight="1" x14ac:dyDescent="0.3">
      <c r="A22" s="76" t="s">
        <v>339</v>
      </c>
      <c r="B22" s="71" t="s">
        <v>464</v>
      </c>
      <c r="C22" s="72">
        <v>3792000</v>
      </c>
      <c r="D22" s="72">
        <v>379200</v>
      </c>
      <c r="E22" s="73">
        <f t="shared" si="0"/>
        <v>4171200</v>
      </c>
      <c r="F22" s="76" t="s">
        <v>228</v>
      </c>
      <c r="G22" s="78" t="s">
        <v>285</v>
      </c>
      <c r="H22" s="72">
        <v>850000</v>
      </c>
      <c r="I22" s="72">
        <v>0</v>
      </c>
      <c r="J22" s="73">
        <f t="shared" si="1"/>
        <v>850000</v>
      </c>
    </row>
    <row r="23" spans="1:10" s="66" customFormat="1" ht="21.75" customHeight="1" x14ac:dyDescent="0.3">
      <c r="A23" s="76" t="s">
        <v>340</v>
      </c>
      <c r="B23" s="71" t="s">
        <v>465</v>
      </c>
      <c r="C23" s="72">
        <v>2290909</v>
      </c>
      <c r="D23" s="72">
        <v>229091</v>
      </c>
      <c r="E23" s="73">
        <f t="shared" si="0"/>
        <v>2520000</v>
      </c>
      <c r="F23" s="76" t="s">
        <v>229</v>
      </c>
      <c r="G23" s="78" t="s">
        <v>286</v>
      </c>
      <c r="H23" s="72">
        <v>2185000</v>
      </c>
      <c r="I23" s="72">
        <v>0</v>
      </c>
      <c r="J23" s="73">
        <f t="shared" si="1"/>
        <v>2185000</v>
      </c>
    </row>
    <row r="24" spans="1:10" s="66" customFormat="1" ht="21.75" customHeight="1" x14ac:dyDescent="0.3">
      <c r="A24" s="76" t="s">
        <v>216</v>
      </c>
      <c r="B24" s="71" t="s">
        <v>273</v>
      </c>
      <c r="C24" s="72">
        <v>1239209</v>
      </c>
      <c r="D24" s="72">
        <v>123921</v>
      </c>
      <c r="E24" s="73">
        <f t="shared" si="0"/>
        <v>1363130</v>
      </c>
      <c r="F24" s="76" t="s">
        <v>230</v>
      </c>
      <c r="G24" s="78" t="s">
        <v>287</v>
      </c>
      <c r="H24" s="72">
        <v>67600</v>
      </c>
      <c r="I24" s="72">
        <v>0</v>
      </c>
      <c r="J24" s="73">
        <f t="shared" si="1"/>
        <v>67600</v>
      </c>
    </row>
    <row r="25" spans="1:10" s="66" customFormat="1" ht="21.75" customHeight="1" x14ac:dyDescent="0.3">
      <c r="A25" s="76" t="s">
        <v>341</v>
      </c>
      <c r="B25" s="71" t="s">
        <v>466</v>
      </c>
      <c r="C25" s="72">
        <v>110363</v>
      </c>
      <c r="D25" s="72">
        <v>11037</v>
      </c>
      <c r="E25" s="73">
        <f t="shared" si="0"/>
        <v>121400</v>
      </c>
      <c r="F25" s="76" t="s">
        <v>231</v>
      </c>
      <c r="G25" s="78" t="s">
        <v>288</v>
      </c>
      <c r="H25" s="72">
        <v>71500</v>
      </c>
      <c r="I25" s="72">
        <v>0</v>
      </c>
      <c r="J25" s="73">
        <f t="shared" si="1"/>
        <v>71500</v>
      </c>
    </row>
    <row r="26" spans="1:10" s="66" customFormat="1" ht="21.75" customHeight="1" x14ac:dyDescent="0.3">
      <c r="A26" s="76" t="s">
        <v>342</v>
      </c>
      <c r="B26" s="71" t="s">
        <v>467</v>
      </c>
      <c r="C26" s="72">
        <v>20679545</v>
      </c>
      <c r="D26" s="72">
        <v>2067955</v>
      </c>
      <c r="E26" s="73">
        <f t="shared" si="0"/>
        <v>22747500</v>
      </c>
      <c r="F26" s="76" t="s">
        <v>232</v>
      </c>
      <c r="G26" s="78" t="s">
        <v>289</v>
      </c>
      <c r="H26" s="72">
        <v>110500</v>
      </c>
      <c r="I26" s="72">
        <v>0</v>
      </c>
      <c r="J26" s="73">
        <f t="shared" si="1"/>
        <v>110500</v>
      </c>
    </row>
    <row r="27" spans="1:10" s="66" customFormat="1" ht="21.75" customHeight="1" x14ac:dyDescent="0.3">
      <c r="A27" s="76" t="s">
        <v>343</v>
      </c>
      <c r="B27" s="71" t="s">
        <v>468</v>
      </c>
      <c r="C27" s="72">
        <v>381818</v>
      </c>
      <c r="D27" s="72">
        <v>38182</v>
      </c>
      <c r="E27" s="73">
        <f t="shared" si="0"/>
        <v>420000</v>
      </c>
      <c r="F27" s="76" t="s">
        <v>233</v>
      </c>
      <c r="G27" s="78" t="s">
        <v>290</v>
      </c>
      <c r="H27" s="72">
        <v>168000</v>
      </c>
      <c r="I27" s="72">
        <v>0</v>
      </c>
      <c r="J27" s="73">
        <f t="shared" si="1"/>
        <v>168000</v>
      </c>
    </row>
    <row r="28" spans="1:10" s="66" customFormat="1" ht="21.75" customHeight="1" x14ac:dyDescent="0.3">
      <c r="A28" s="76" t="s">
        <v>344</v>
      </c>
      <c r="B28" s="71" t="s">
        <v>469</v>
      </c>
      <c r="C28" s="72">
        <v>3581818</v>
      </c>
      <c r="D28" s="72">
        <v>358182</v>
      </c>
      <c r="E28" s="73">
        <f t="shared" si="0"/>
        <v>3940000</v>
      </c>
      <c r="F28" s="76" t="s">
        <v>234</v>
      </c>
      <c r="G28" s="78" t="s">
        <v>291</v>
      </c>
      <c r="H28" s="72">
        <v>799050</v>
      </c>
      <c r="I28" s="72">
        <v>0</v>
      </c>
      <c r="J28" s="73">
        <f t="shared" si="1"/>
        <v>799050</v>
      </c>
    </row>
    <row r="29" spans="1:10" s="66" customFormat="1" ht="21.75" customHeight="1" x14ac:dyDescent="0.3">
      <c r="A29" s="76" t="s">
        <v>345</v>
      </c>
      <c r="B29" s="71" t="s">
        <v>470</v>
      </c>
      <c r="C29" s="72">
        <v>1006545</v>
      </c>
      <c r="D29" s="72">
        <v>100655</v>
      </c>
      <c r="E29" s="73">
        <f t="shared" si="0"/>
        <v>1107200</v>
      </c>
      <c r="F29" s="76" t="s">
        <v>235</v>
      </c>
      <c r="G29" s="78" t="s">
        <v>292</v>
      </c>
      <c r="H29" s="72">
        <v>194000</v>
      </c>
      <c r="I29" s="72">
        <v>0</v>
      </c>
      <c r="J29" s="73">
        <f t="shared" si="1"/>
        <v>194000</v>
      </c>
    </row>
    <row r="30" spans="1:10" s="66" customFormat="1" ht="21.75" customHeight="1" x14ac:dyDescent="0.3">
      <c r="A30" s="76" t="s">
        <v>346</v>
      </c>
      <c r="B30" s="71" t="s">
        <v>471</v>
      </c>
      <c r="C30" s="72">
        <v>30000</v>
      </c>
      <c r="D30" s="72">
        <v>3000</v>
      </c>
      <c r="E30" s="73">
        <f t="shared" si="0"/>
        <v>33000</v>
      </c>
      <c r="F30" s="76" t="s">
        <v>236</v>
      </c>
      <c r="G30" s="78" t="s">
        <v>293</v>
      </c>
      <c r="H30" s="72">
        <v>52500</v>
      </c>
      <c r="I30" s="72">
        <v>0</v>
      </c>
      <c r="J30" s="73">
        <f t="shared" si="1"/>
        <v>52500</v>
      </c>
    </row>
    <row r="31" spans="1:10" s="66" customFormat="1" ht="21.75" customHeight="1" x14ac:dyDescent="0.3">
      <c r="A31" s="76" t="s">
        <v>347</v>
      </c>
      <c r="B31" s="71" t="s">
        <v>472</v>
      </c>
      <c r="C31" s="72">
        <v>424090</v>
      </c>
      <c r="D31" s="72">
        <v>42410</v>
      </c>
      <c r="E31" s="73">
        <f t="shared" si="0"/>
        <v>466500</v>
      </c>
      <c r="F31" s="76" t="s">
        <v>237</v>
      </c>
      <c r="G31" s="78" t="s">
        <v>294</v>
      </c>
      <c r="H31" s="72">
        <v>221500</v>
      </c>
      <c r="I31" s="72">
        <v>0</v>
      </c>
      <c r="J31" s="73">
        <f t="shared" si="1"/>
        <v>221500</v>
      </c>
    </row>
    <row r="32" spans="1:10" s="66" customFormat="1" ht="21.75" customHeight="1" x14ac:dyDescent="0.3">
      <c r="A32" s="76" t="s">
        <v>348</v>
      </c>
      <c r="B32" s="71" t="s">
        <v>473</v>
      </c>
      <c r="C32" s="72">
        <v>13117272</v>
      </c>
      <c r="D32" s="72">
        <v>1311728</v>
      </c>
      <c r="E32" s="73">
        <f t="shared" si="0"/>
        <v>14429000</v>
      </c>
      <c r="F32" s="76" t="s">
        <v>238</v>
      </c>
      <c r="G32" s="78" t="s">
        <v>295</v>
      </c>
      <c r="H32" s="72">
        <v>207500</v>
      </c>
      <c r="I32" s="72">
        <v>0</v>
      </c>
      <c r="J32" s="73">
        <f t="shared" si="1"/>
        <v>207500</v>
      </c>
    </row>
    <row r="33" spans="1:10" s="66" customFormat="1" ht="21.75" customHeight="1" x14ac:dyDescent="0.3">
      <c r="A33" s="76" t="s">
        <v>217</v>
      </c>
      <c r="B33" s="71" t="s">
        <v>274</v>
      </c>
      <c r="C33" s="72">
        <v>349272</v>
      </c>
      <c r="D33" s="72">
        <v>34928</v>
      </c>
      <c r="E33" s="73">
        <f t="shared" si="0"/>
        <v>384200</v>
      </c>
      <c r="F33" s="76" t="s">
        <v>239</v>
      </c>
      <c r="G33" s="78" t="s">
        <v>296</v>
      </c>
      <c r="H33" s="72">
        <v>70000</v>
      </c>
      <c r="I33" s="72">
        <v>0</v>
      </c>
      <c r="J33" s="73">
        <f t="shared" si="1"/>
        <v>70000</v>
      </c>
    </row>
    <row r="34" spans="1:10" s="66" customFormat="1" ht="21.75" customHeight="1" x14ac:dyDescent="0.3">
      <c r="A34" s="76" t="s">
        <v>349</v>
      </c>
      <c r="B34" s="71" t="s">
        <v>474</v>
      </c>
      <c r="C34" s="72">
        <v>487818</v>
      </c>
      <c r="D34" s="72">
        <v>48782</v>
      </c>
      <c r="E34" s="73">
        <f t="shared" si="0"/>
        <v>536600</v>
      </c>
      <c r="F34" s="76" t="s">
        <v>240</v>
      </c>
      <c r="G34" s="78" t="s">
        <v>297</v>
      </c>
      <c r="H34" s="72">
        <v>295000</v>
      </c>
      <c r="I34" s="72">
        <v>0</v>
      </c>
      <c r="J34" s="73">
        <f t="shared" si="1"/>
        <v>295000</v>
      </c>
    </row>
    <row r="35" spans="1:10" s="66" customFormat="1" ht="21.75" customHeight="1" x14ac:dyDescent="0.3">
      <c r="A35" s="76" t="s">
        <v>350</v>
      </c>
      <c r="B35" s="71" t="s">
        <v>475</v>
      </c>
      <c r="C35" s="72">
        <v>740727</v>
      </c>
      <c r="D35" s="72">
        <v>74073</v>
      </c>
      <c r="E35" s="73">
        <f t="shared" si="0"/>
        <v>814800</v>
      </c>
      <c r="F35" s="76" t="s">
        <v>241</v>
      </c>
      <c r="G35" s="78" t="s">
        <v>298</v>
      </c>
      <c r="H35" s="72">
        <v>168000</v>
      </c>
      <c r="I35" s="72">
        <v>0</v>
      </c>
      <c r="J35" s="73">
        <f t="shared" si="1"/>
        <v>168000</v>
      </c>
    </row>
    <row r="36" spans="1:10" s="66" customFormat="1" ht="21.75" customHeight="1" x14ac:dyDescent="0.3">
      <c r="A36" s="76" t="s">
        <v>351</v>
      </c>
      <c r="B36" s="71" t="s">
        <v>476</v>
      </c>
      <c r="C36" s="72">
        <v>12354545</v>
      </c>
      <c r="D36" s="72">
        <v>1235455</v>
      </c>
      <c r="E36" s="73">
        <f t="shared" si="0"/>
        <v>13590000</v>
      </c>
      <c r="F36" s="76" t="s">
        <v>211</v>
      </c>
      <c r="G36" s="78" t="s">
        <v>268</v>
      </c>
      <c r="H36" s="72">
        <v>34000</v>
      </c>
      <c r="I36" s="72">
        <v>0</v>
      </c>
      <c r="J36" s="73">
        <f t="shared" si="1"/>
        <v>34000</v>
      </c>
    </row>
    <row r="37" spans="1:10" s="66" customFormat="1" ht="21.75" customHeight="1" x14ac:dyDescent="0.3">
      <c r="A37" s="76" t="s">
        <v>352</v>
      </c>
      <c r="B37" s="71" t="s">
        <v>477</v>
      </c>
      <c r="C37" s="72">
        <v>4084363</v>
      </c>
      <c r="D37" s="72">
        <v>408437</v>
      </c>
      <c r="E37" s="73">
        <f t="shared" si="0"/>
        <v>4492800</v>
      </c>
      <c r="F37" s="76" t="s">
        <v>242</v>
      </c>
      <c r="G37" s="78" t="s">
        <v>299</v>
      </c>
      <c r="H37" s="72">
        <v>360000</v>
      </c>
      <c r="I37" s="72">
        <v>0</v>
      </c>
      <c r="J37" s="73">
        <f t="shared" si="1"/>
        <v>360000</v>
      </c>
    </row>
    <row r="38" spans="1:10" s="66" customFormat="1" ht="21.75" customHeight="1" x14ac:dyDescent="0.3">
      <c r="A38" s="76" t="s">
        <v>353</v>
      </c>
      <c r="B38" s="71" t="s">
        <v>478</v>
      </c>
      <c r="C38" s="72">
        <v>12158854</v>
      </c>
      <c r="D38" s="72">
        <v>1215886</v>
      </c>
      <c r="E38" s="73">
        <f t="shared" si="0"/>
        <v>13374740</v>
      </c>
      <c r="F38" s="76" t="s">
        <v>243</v>
      </c>
      <c r="G38" s="78" t="s">
        <v>300</v>
      </c>
      <c r="H38" s="72">
        <v>609000</v>
      </c>
      <c r="I38" s="72">
        <v>0</v>
      </c>
      <c r="J38" s="73">
        <f t="shared" si="1"/>
        <v>609000</v>
      </c>
    </row>
    <row r="39" spans="1:10" s="66" customFormat="1" ht="21.75" customHeight="1" x14ac:dyDescent="0.3">
      <c r="A39" s="76" t="s">
        <v>354</v>
      </c>
      <c r="B39" s="71" t="s">
        <v>479</v>
      </c>
      <c r="C39" s="72">
        <v>31305090</v>
      </c>
      <c r="D39" s="72">
        <v>3130510</v>
      </c>
      <c r="E39" s="73">
        <f t="shared" si="0"/>
        <v>34435600</v>
      </c>
      <c r="F39" s="76" t="s">
        <v>244</v>
      </c>
      <c r="G39" s="78" t="s">
        <v>301</v>
      </c>
      <c r="H39" s="72">
        <v>30000</v>
      </c>
      <c r="I39" s="72">
        <v>0</v>
      </c>
      <c r="J39" s="73">
        <f t="shared" si="1"/>
        <v>30000</v>
      </c>
    </row>
    <row r="40" spans="1:10" s="66" customFormat="1" ht="21.75" customHeight="1" x14ac:dyDescent="0.3">
      <c r="A40" s="76" t="s">
        <v>355</v>
      </c>
      <c r="B40" s="71" t="s">
        <v>480</v>
      </c>
      <c r="C40" s="72">
        <v>9782909</v>
      </c>
      <c r="D40" s="72">
        <v>978291</v>
      </c>
      <c r="E40" s="73">
        <f t="shared" si="0"/>
        <v>10761200</v>
      </c>
      <c r="F40" s="76" t="s">
        <v>245</v>
      </c>
      <c r="G40" s="78" t="s">
        <v>302</v>
      </c>
      <c r="H40" s="72">
        <v>49000</v>
      </c>
      <c r="I40" s="72">
        <v>0</v>
      </c>
      <c r="J40" s="73">
        <f t="shared" si="1"/>
        <v>49000</v>
      </c>
    </row>
    <row r="41" spans="1:10" s="66" customFormat="1" ht="21.75" customHeight="1" x14ac:dyDescent="0.3">
      <c r="A41" s="76" t="s">
        <v>218</v>
      </c>
      <c r="B41" s="71" t="s">
        <v>275</v>
      </c>
      <c r="C41" s="72">
        <v>3828909</v>
      </c>
      <c r="D41" s="72">
        <v>382891</v>
      </c>
      <c r="E41" s="73">
        <f t="shared" si="0"/>
        <v>4211800</v>
      </c>
      <c r="F41" s="76" t="s">
        <v>246</v>
      </c>
      <c r="G41" s="78" t="s">
        <v>303</v>
      </c>
      <c r="H41" s="72">
        <v>15500</v>
      </c>
      <c r="I41" s="72">
        <v>0</v>
      </c>
      <c r="J41" s="73">
        <f t="shared" si="1"/>
        <v>15500</v>
      </c>
    </row>
    <row r="42" spans="1:10" s="66" customFormat="1" ht="21.75" customHeight="1" x14ac:dyDescent="0.3">
      <c r="A42" s="76" t="s">
        <v>356</v>
      </c>
      <c r="B42" s="71" t="s">
        <v>481</v>
      </c>
      <c r="C42" s="72">
        <v>3622727</v>
      </c>
      <c r="D42" s="72">
        <v>362273</v>
      </c>
      <c r="E42" s="73">
        <f t="shared" si="0"/>
        <v>3985000</v>
      </c>
      <c r="F42" s="76" t="s">
        <v>247</v>
      </c>
      <c r="G42" s="78" t="s">
        <v>304</v>
      </c>
      <c r="H42" s="72">
        <v>181500</v>
      </c>
      <c r="I42" s="72">
        <v>0</v>
      </c>
      <c r="J42" s="73">
        <f t="shared" si="1"/>
        <v>181500</v>
      </c>
    </row>
    <row r="43" spans="1:10" s="66" customFormat="1" ht="21.75" customHeight="1" x14ac:dyDescent="0.3">
      <c r="A43" s="76" t="s">
        <v>357</v>
      </c>
      <c r="B43" s="71" t="s">
        <v>482</v>
      </c>
      <c r="C43" s="72">
        <v>621181</v>
      </c>
      <c r="D43" s="72">
        <v>62119</v>
      </c>
      <c r="E43" s="73">
        <f t="shared" si="0"/>
        <v>683300</v>
      </c>
      <c r="F43" s="76" t="s">
        <v>248</v>
      </c>
      <c r="G43" s="78" t="s">
        <v>305</v>
      </c>
      <c r="H43" s="72">
        <v>294000</v>
      </c>
      <c r="I43" s="72">
        <v>0</v>
      </c>
      <c r="J43" s="73">
        <f t="shared" si="1"/>
        <v>294000</v>
      </c>
    </row>
    <row r="44" spans="1:10" s="66" customFormat="1" ht="21.75" customHeight="1" x14ac:dyDescent="0.3">
      <c r="A44" s="76" t="s">
        <v>358</v>
      </c>
      <c r="B44" s="71" t="s">
        <v>483</v>
      </c>
      <c r="C44" s="72">
        <v>6190909</v>
      </c>
      <c r="D44" s="72">
        <v>619091</v>
      </c>
      <c r="E44" s="73">
        <f t="shared" si="0"/>
        <v>6810000</v>
      </c>
      <c r="F44" s="76" t="s">
        <v>249</v>
      </c>
      <c r="G44" s="78" t="s">
        <v>306</v>
      </c>
      <c r="H44" s="72">
        <v>60000</v>
      </c>
      <c r="I44" s="72">
        <v>0</v>
      </c>
      <c r="J44" s="73">
        <f t="shared" si="1"/>
        <v>60000</v>
      </c>
    </row>
    <row r="45" spans="1:10" s="66" customFormat="1" ht="21.75" customHeight="1" x14ac:dyDescent="0.3">
      <c r="A45" s="76" t="s">
        <v>359</v>
      </c>
      <c r="B45" s="71" t="s">
        <v>484</v>
      </c>
      <c r="C45" s="72">
        <v>280909</v>
      </c>
      <c r="D45" s="72">
        <v>28091</v>
      </c>
      <c r="E45" s="73">
        <f t="shared" si="0"/>
        <v>309000</v>
      </c>
      <c r="F45" s="76" t="s">
        <v>250</v>
      </c>
      <c r="G45" s="78" t="s">
        <v>307</v>
      </c>
      <c r="H45" s="72">
        <v>31500</v>
      </c>
      <c r="I45" s="72">
        <v>0</v>
      </c>
      <c r="J45" s="73">
        <f t="shared" si="1"/>
        <v>31500</v>
      </c>
    </row>
    <row r="46" spans="1:10" s="66" customFormat="1" ht="21.75" customHeight="1" x14ac:dyDescent="0.3">
      <c r="A46" s="76" t="s">
        <v>219</v>
      </c>
      <c r="B46" s="71" t="s">
        <v>276</v>
      </c>
      <c r="C46" s="72">
        <v>3280000</v>
      </c>
      <c r="D46" s="72">
        <v>328000</v>
      </c>
      <c r="E46" s="73">
        <f t="shared" si="0"/>
        <v>3608000</v>
      </c>
      <c r="F46" s="76" t="s">
        <v>251</v>
      </c>
      <c r="G46" s="78" t="s">
        <v>308</v>
      </c>
      <c r="H46" s="72">
        <v>1068000</v>
      </c>
      <c r="I46" s="72">
        <v>0</v>
      </c>
      <c r="J46" s="73">
        <f t="shared" si="1"/>
        <v>1068000</v>
      </c>
    </row>
    <row r="47" spans="1:10" s="66" customFormat="1" ht="21.75" customHeight="1" x14ac:dyDescent="0.3">
      <c r="A47" s="76" t="s">
        <v>360</v>
      </c>
      <c r="B47" s="71" t="s">
        <v>485</v>
      </c>
      <c r="C47" s="72">
        <v>119090</v>
      </c>
      <c r="D47" s="72">
        <v>11910</v>
      </c>
      <c r="E47" s="73">
        <f t="shared" si="0"/>
        <v>131000</v>
      </c>
      <c r="F47" s="76" t="s">
        <v>252</v>
      </c>
      <c r="G47" s="78" t="s">
        <v>309</v>
      </c>
      <c r="H47" s="72">
        <v>195350</v>
      </c>
      <c r="I47" s="72">
        <v>0</v>
      </c>
      <c r="J47" s="73">
        <f t="shared" si="1"/>
        <v>195350</v>
      </c>
    </row>
    <row r="48" spans="1:10" s="66" customFormat="1" ht="21.75" customHeight="1" x14ac:dyDescent="0.3">
      <c r="A48" s="76" t="s">
        <v>361</v>
      </c>
      <c r="B48" s="71" t="s">
        <v>486</v>
      </c>
      <c r="C48" s="72">
        <v>1583636</v>
      </c>
      <c r="D48" s="72">
        <v>158364</v>
      </c>
      <c r="E48" s="73">
        <f t="shared" si="0"/>
        <v>1742000</v>
      </c>
      <c r="F48" s="76" t="s">
        <v>253</v>
      </c>
      <c r="G48" s="78" t="s">
        <v>310</v>
      </c>
      <c r="H48" s="72">
        <v>180000</v>
      </c>
      <c r="I48" s="72">
        <v>0</v>
      </c>
      <c r="J48" s="73">
        <f t="shared" si="1"/>
        <v>180000</v>
      </c>
    </row>
    <row r="49" spans="1:10" s="66" customFormat="1" ht="21.75" customHeight="1" x14ac:dyDescent="0.3">
      <c r="A49" s="76" t="s">
        <v>362</v>
      </c>
      <c r="B49" s="71" t="s">
        <v>487</v>
      </c>
      <c r="C49" s="72">
        <v>10747636</v>
      </c>
      <c r="D49" s="72">
        <v>1074764</v>
      </c>
      <c r="E49" s="73">
        <f t="shared" si="0"/>
        <v>11822400</v>
      </c>
      <c r="F49" s="76" t="s">
        <v>254</v>
      </c>
      <c r="G49" s="78" t="s">
        <v>311</v>
      </c>
      <c r="H49" s="72">
        <v>52800</v>
      </c>
      <c r="I49" s="72">
        <v>0</v>
      </c>
      <c r="J49" s="73">
        <f t="shared" si="1"/>
        <v>52800</v>
      </c>
    </row>
    <row r="50" spans="1:10" s="66" customFormat="1" ht="21.75" customHeight="1" x14ac:dyDescent="0.3">
      <c r="A50" s="76" t="s">
        <v>363</v>
      </c>
      <c r="B50" s="71" t="s">
        <v>488</v>
      </c>
      <c r="C50" s="72">
        <v>1457181</v>
      </c>
      <c r="D50" s="72">
        <v>145719</v>
      </c>
      <c r="E50" s="73">
        <f t="shared" si="0"/>
        <v>1602900</v>
      </c>
      <c r="F50" s="76" t="s">
        <v>255</v>
      </c>
      <c r="G50" s="78" t="s">
        <v>312</v>
      </c>
      <c r="H50" s="72">
        <v>240500</v>
      </c>
      <c r="I50" s="72">
        <v>0</v>
      </c>
      <c r="J50" s="73">
        <f t="shared" si="1"/>
        <v>240500</v>
      </c>
    </row>
    <row r="51" spans="1:10" s="66" customFormat="1" ht="21.75" customHeight="1" x14ac:dyDescent="0.3">
      <c r="A51" s="76" t="s">
        <v>364</v>
      </c>
      <c r="B51" s="71" t="s">
        <v>489</v>
      </c>
      <c r="C51" s="72">
        <v>1234272</v>
      </c>
      <c r="D51" s="72">
        <v>123428</v>
      </c>
      <c r="E51" s="73">
        <f t="shared" si="0"/>
        <v>1357700</v>
      </c>
      <c r="F51" s="76" t="s">
        <v>256</v>
      </c>
      <c r="G51" s="78" t="s">
        <v>313</v>
      </c>
      <c r="H51" s="72">
        <v>1029000</v>
      </c>
      <c r="I51" s="72">
        <v>0</v>
      </c>
      <c r="J51" s="73">
        <f t="shared" si="1"/>
        <v>1029000</v>
      </c>
    </row>
    <row r="52" spans="1:10" s="66" customFormat="1" ht="21.75" customHeight="1" x14ac:dyDescent="0.3">
      <c r="A52" s="76" t="s">
        <v>220</v>
      </c>
      <c r="B52" s="71" t="s">
        <v>277</v>
      </c>
      <c r="C52" s="72">
        <v>303636</v>
      </c>
      <c r="D52" s="72">
        <v>30364</v>
      </c>
      <c r="E52" s="73">
        <f t="shared" si="0"/>
        <v>334000</v>
      </c>
      <c r="F52" s="76" t="s">
        <v>257</v>
      </c>
      <c r="G52" s="78" t="s">
        <v>314</v>
      </c>
      <c r="H52" s="72">
        <v>2822860</v>
      </c>
      <c r="I52" s="72">
        <v>0</v>
      </c>
      <c r="J52" s="73">
        <f t="shared" si="1"/>
        <v>2822860</v>
      </c>
    </row>
    <row r="53" spans="1:10" s="66" customFormat="1" ht="21.75" customHeight="1" x14ac:dyDescent="0.3">
      <c r="A53" s="76" t="s">
        <v>365</v>
      </c>
      <c r="B53" s="71" t="s">
        <v>490</v>
      </c>
      <c r="C53" s="72">
        <v>2836181</v>
      </c>
      <c r="D53" s="72">
        <v>283619</v>
      </c>
      <c r="E53" s="73">
        <f t="shared" si="0"/>
        <v>3119800</v>
      </c>
      <c r="F53" s="76" t="s">
        <v>258</v>
      </c>
      <c r="G53" s="78" t="s">
        <v>315</v>
      </c>
      <c r="H53" s="72">
        <v>217500</v>
      </c>
      <c r="I53" s="72">
        <v>0</v>
      </c>
      <c r="J53" s="73">
        <f t="shared" si="1"/>
        <v>217500</v>
      </c>
    </row>
    <row r="54" spans="1:10" s="66" customFormat="1" ht="21.75" customHeight="1" x14ac:dyDescent="0.3">
      <c r="A54" s="76" t="s">
        <v>366</v>
      </c>
      <c r="B54" s="71" t="s">
        <v>491</v>
      </c>
      <c r="C54" s="72">
        <v>581727</v>
      </c>
      <c r="D54" s="72">
        <v>58173</v>
      </c>
      <c r="E54" s="73">
        <f t="shared" si="0"/>
        <v>639900</v>
      </c>
      <c r="F54" s="76" t="s">
        <v>259</v>
      </c>
      <c r="G54" s="78" t="s">
        <v>316</v>
      </c>
      <c r="H54" s="72">
        <v>185800</v>
      </c>
      <c r="I54" s="72">
        <v>0</v>
      </c>
      <c r="J54" s="73">
        <f t="shared" si="1"/>
        <v>185800</v>
      </c>
    </row>
    <row r="55" spans="1:10" s="66" customFormat="1" ht="21.75" customHeight="1" x14ac:dyDescent="0.3">
      <c r="A55" s="76" t="s">
        <v>367</v>
      </c>
      <c r="B55" s="71" t="s">
        <v>492</v>
      </c>
      <c r="C55" s="72">
        <v>3418181</v>
      </c>
      <c r="D55" s="72">
        <v>341819</v>
      </c>
      <c r="E55" s="73">
        <f t="shared" si="0"/>
        <v>3760000</v>
      </c>
      <c r="F55" s="76" t="s">
        <v>260</v>
      </c>
      <c r="G55" s="78" t="s">
        <v>317</v>
      </c>
      <c r="H55" s="72">
        <v>180000</v>
      </c>
      <c r="I55" s="72">
        <v>0</v>
      </c>
      <c r="J55" s="73">
        <f t="shared" si="1"/>
        <v>180000</v>
      </c>
    </row>
    <row r="56" spans="1:10" s="66" customFormat="1" ht="21.75" customHeight="1" x14ac:dyDescent="0.3">
      <c r="A56" s="76" t="s">
        <v>368</v>
      </c>
      <c r="B56" s="71" t="s">
        <v>493</v>
      </c>
      <c r="C56" s="72">
        <v>770545</v>
      </c>
      <c r="D56" s="72">
        <v>77055</v>
      </c>
      <c r="E56" s="73">
        <f t="shared" si="0"/>
        <v>847600</v>
      </c>
      <c r="F56" s="76" t="s">
        <v>261</v>
      </c>
      <c r="G56" s="78" t="s">
        <v>318</v>
      </c>
      <c r="H56" s="72">
        <v>1296000</v>
      </c>
      <c r="I56" s="72">
        <v>0</v>
      </c>
      <c r="J56" s="73">
        <f t="shared" si="1"/>
        <v>1296000</v>
      </c>
    </row>
    <row r="57" spans="1:10" s="66" customFormat="1" ht="21.75" customHeight="1" x14ac:dyDescent="0.3">
      <c r="A57" s="76" t="s">
        <v>369</v>
      </c>
      <c r="B57" s="71" t="s">
        <v>494</v>
      </c>
      <c r="C57" s="72">
        <v>1089090</v>
      </c>
      <c r="D57" s="72">
        <v>108910</v>
      </c>
      <c r="E57" s="73">
        <f t="shared" si="0"/>
        <v>1198000</v>
      </c>
      <c r="F57" s="76" t="s">
        <v>262</v>
      </c>
      <c r="G57" s="78" t="s">
        <v>319</v>
      </c>
      <c r="H57" s="72">
        <v>682500</v>
      </c>
      <c r="I57" s="72">
        <v>0</v>
      </c>
      <c r="J57" s="73">
        <f t="shared" si="1"/>
        <v>682500</v>
      </c>
    </row>
    <row r="58" spans="1:10" s="66" customFormat="1" ht="21.75" customHeight="1" x14ac:dyDescent="0.3">
      <c r="A58" s="76" t="s">
        <v>370</v>
      </c>
      <c r="B58" s="71" t="s">
        <v>495</v>
      </c>
      <c r="C58" s="72">
        <v>172909</v>
      </c>
      <c r="D58" s="72">
        <v>17291</v>
      </c>
      <c r="E58" s="73">
        <f t="shared" si="0"/>
        <v>190200</v>
      </c>
      <c r="F58" s="76" t="s">
        <v>263</v>
      </c>
      <c r="G58" s="78" t="s">
        <v>320</v>
      </c>
      <c r="H58" s="72">
        <v>300000</v>
      </c>
      <c r="I58" s="72">
        <v>0</v>
      </c>
      <c r="J58" s="73">
        <f t="shared" si="1"/>
        <v>300000</v>
      </c>
    </row>
    <row r="59" spans="1:10" s="66" customFormat="1" ht="21.75" customHeight="1" x14ac:dyDescent="0.3">
      <c r="A59" s="76" t="s">
        <v>371</v>
      </c>
      <c r="B59" s="71" t="s">
        <v>496</v>
      </c>
      <c r="C59" s="72">
        <v>514090</v>
      </c>
      <c r="D59" s="72">
        <v>51410</v>
      </c>
      <c r="E59" s="73">
        <f t="shared" si="0"/>
        <v>565500</v>
      </c>
      <c r="F59" s="76" t="s">
        <v>264</v>
      </c>
      <c r="G59" s="78" t="s">
        <v>321</v>
      </c>
      <c r="H59" s="72">
        <v>51300</v>
      </c>
      <c r="I59" s="72">
        <v>0</v>
      </c>
      <c r="J59" s="73">
        <f t="shared" si="1"/>
        <v>51300</v>
      </c>
    </row>
    <row r="60" spans="1:10" s="66" customFormat="1" ht="21.75" customHeight="1" x14ac:dyDescent="0.3">
      <c r="A60" s="76" t="s">
        <v>222</v>
      </c>
      <c r="B60" s="71" t="s">
        <v>279</v>
      </c>
      <c r="C60" s="72">
        <v>3856909</v>
      </c>
      <c r="D60" s="72">
        <v>385691</v>
      </c>
      <c r="E60" s="73">
        <f t="shared" si="0"/>
        <v>4242600</v>
      </c>
      <c r="F60" s="76" t="s">
        <v>265</v>
      </c>
      <c r="G60" s="78" t="s">
        <v>322</v>
      </c>
      <c r="H60" s="72">
        <v>-2200</v>
      </c>
      <c r="I60" s="72">
        <v>0</v>
      </c>
      <c r="J60" s="73">
        <f t="shared" si="1"/>
        <v>-2200</v>
      </c>
    </row>
    <row r="61" spans="1:10" s="66" customFormat="1" ht="21.75" customHeight="1" x14ac:dyDescent="0.3">
      <c r="A61" s="76" t="s">
        <v>221</v>
      </c>
      <c r="B61" s="71" t="s">
        <v>278</v>
      </c>
      <c r="C61" s="72">
        <v>2566727</v>
      </c>
      <c r="D61" s="72">
        <v>256673</v>
      </c>
      <c r="E61" s="73">
        <f t="shared" si="0"/>
        <v>2823400</v>
      </c>
      <c r="F61" s="76" t="s">
        <v>266</v>
      </c>
      <c r="G61" s="78" t="s">
        <v>323</v>
      </c>
      <c r="H61" s="72">
        <v>231560</v>
      </c>
      <c r="I61" s="72">
        <v>0</v>
      </c>
      <c r="J61" s="73">
        <f t="shared" si="1"/>
        <v>231560</v>
      </c>
    </row>
    <row r="62" spans="1:10" s="66" customFormat="1" ht="21.75" customHeight="1" x14ac:dyDescent="0.3">
      <c r="A62" s="76" t="s">
        <v>372</v>
      </c>
      <c r="B62" s="71" t="s">
        <v>497</v>
      </c>
      <c r="C62" s="72">
        <v>1572000</v>
      </c>
      <c r="D62" s="72">
        <v>157200</v>
      </c>
      <c r="E62" s="73">
        <f t="shared" si="0"/>
        <v>1729200</v>
      </c>
      <c r="F62" s="76" t="s">
        <v>267</v>
      </c>
      <c r="G62" s="78" t="s">
        <v>324</v>
      </c>
      <c r="H62" s="72">
        <v>308000</v>
      </c>
      <c r="I62" s="72">
        <v>0</v>
      </c>
      <c r="J62" s="73">
        <f t="shared" si="1"/>
        <v>308000</v>
      </c>
    </row>
    <row r="63" spans="1:10" s="66" customFormat="1" ht="21.75" customHeight="1" thickBot="1" x14ac:dyDescent="0.35">
      <c r="A63" s="76" t="s">
        <v>373</v>
      </c>
      <c r="B63" s="71" t="s">
        <v>498</v>
      </c>
      <c r="C63" s="72">
        <v>5272636</v>
      </c>
      <c r="D63" s="72">
        <v>527264</v>
      </c>
      <c r="E63" s="73">
        <f t="shared" si="0"/>
        <v>5799900</v>
      </c>
      <c r="F63" s="115" t="s">
        <v>206</v>
      </c>
      <c r="G63" s="116"/>
      <c r="H63" s="79">
        <f>SUM(H3:H62)</f>
        <v>21801520</v>
      </c>
      <c r="I63" s="79">
        <f t="shared" ref="I63:J63" si="2">SUM(I3:I62)</f>
        <v>0</v>
      </c>
      <c r="J63" s="80">
        <f t="shared" si="2"/>
        <v>21801520</v>
      </c>
    </row>
    <row r="64" spans="1:10" s="66" customFormat="1" ht="21.75" customHeight="1" x14ac:dyDescent="0.3">
      <c r="A64" s="76" t="s">
        <v>223</v>
      </c>
      <c r="B64" s="71" t="s">
        <v>280</v>
      </c>
      <c r="C64" s="72">
        <v>2553909</v>
      </c>
      <c r="D64" s="72">
        <v>255391</v>
      </c>
      <c r="E64" s="73">
        <f t="shared" si="0"/>
        <v>2809300</v>
      </c>
      <c r="F64" s="59"/>
      <c r="G64" s="59"/>
    </row>
    <row r="65" spans="1:10" s="66" customFormat="1" ht="21.75" customHeight="1" x14ac:dyDescent="0.3">
      <c r="A65" s="76" t="s">
        <v>224</v>
      </c>
      <c r="B65" s="71" t="s">
        <v>281</v>
      </c>
      <c r="C65" s="72">
        <v>4236636</v>
      </c>
      <c r="D65" s="72">
        <v>423664</v>
      </c>
      <c r="E65" s="73">
        <f t="shared" si="0"/>
        <v>4660300</v>
      </c>
      <c r="F65" s="59"/>
      <c r="G65" s="59"/>
    </row>
    <row r="66" spans="1:10" s="66" customFormat="1" ht="21.75" customHeight="1" x14ac:dyDescent="0.3">
      <c r="A66" s="76" t="s">
        <v>374</v>
      </c>
      <c r="B66" s="71" t="s">
        <v>499</v>
      </c>
      <c r="C66" s="72">
        <v>3357818</v>
      </c>
      <c r="D66" s="72">
        <v>335782</v>
      </c>
      <c r="E66" s="73">
        <f t="shared" si="0"/>
        <v>3693600</v>
      </c>
      <c r="F66" s="59"/>
      <c r="G66" s="59"/>
    </row>
    <row r="67" spans="1:10" s="66" customFormat="1" ht="21.75" customHeight="1" x14ac:dyDescent="0.3">
      <c r="A67" s="76" t="s">
        <v>225</v>
      </c>
      <c r="B67" s="71" t="s">
        <v>282</v>
      </c>
      <c r="C67" s="72">
        <v>21901454</v>
      </c>
      <c r="D67" s="72">
        <v>2190146</v>
      </c>
      <c r="E67" s="73">
        <f t="shared" si="0"/>
        <v>24091600</v>
      </c>
      <c r="F67" s="59"/>
      <c r="G67" s="59"/>
    </row>
    <row r="68" spans="1:10" s="66" customFormat="1" ht="21.75" customHeight="1" thickBot="1" x14ac:dyDescent="0.35">
      <c r="A68" s="76" t="s">
        <v>375</v>
      </c>
      <c r="B68" s="71" t="s">
        <v>500</v>
      </c>
      <c r="C68" s="72">
        <v>21264318</v>
      </c>
      <c r="D68" s="72">
        <v>2126432</v>
      </c>
      <c r="E68" s="73">
        <f t="shared" ref="E68:E131" si="3">SUM(C68:D68)</f>
        <v>23390750</v>
      </c>
      <c r="F68" s="59"/>
      <c r="G68" s="59"/>
    </row>
    <row r="69" spans="1:10" s="66" customFormat="1" ht="21.75" customHeight="1" x14ac:dyDescent="0.3">
      <c r="A69" s="76" t="s">
        <v>376</v>
      </c>
      <c r="B69" s="71" t="s">
        <v>501</v>
      </c>
      <c r="C69" s="72">
        <v>545454</v>
      </c>
      <c r="D69" s="72">
        <v>54546</v>
      </c>
      <c r="E69" s="73">
        <f t="shared" si="3"/>
        <v>600000</v>
      </c>
      <c r="F69" s="59"/>
      <c r="G69" s="59"/>
      <c r="H69" s="60" t="s">
        <v>576</v>
      </c>
      <c r="I69" s="61" t="s">
        <v>577</v>
      </c>
      <c r="J69" s="62" t="s">
        <v>206</v>
      </c>
    </row>
    <row r="70" spans="1:10" s="66" customFormat="1" ht="21.75" customHeight="1" thickBot="1" x14ac:dyDescent="0.35">
      <c r="A70" s="76" t="s">
        <v>226</v>
      </c>
      <c r="B70" s="71" t="s">
        <v>283</v>
      </c>
      <c r="C70" s="72">
        <v>6428454</v>
      </c>
      <c r="D70" s="72">
        <v>642846</v>
      </c>
      <c r="E70" s="73">
        <f t="shared" si="3"/>
        <v>7071300</v>
      </c>
      <c r="F70" s="59"/>
      <c r="G70" s="59"/>
      <c r="H70" s="63">
        <f>C191+H63</f>
        <v>852081875</v>
      </c>
      <c r="I70" s="64">
        <f>D191+I63</f>
        <v>83028127</v>
      </c>
      <c r="J70" s="65">
        <f>SUM(H70:I70)</f>
        <v>935110002</v>
      </c>
    </row>
    <row r="71" spans="1:10" s="66" customFormat="1" ht="21.75" customHeight="1" x14ac:dyDescent="0.3">
      <c r="A71" s="76" t="s">
        <v>227</v>
      </c>
      <c r="B71" s="71" t="s">
        <v>284</v>
      </c>
      <c r="C71" s="72">
        <v>1381000</v>
      </c>
      <c r="D71" s="72">
        <v>138100</v>
      </c>
      <c r="E71" s="73">
        <f t="shared" si="3"/>
        <v>1519100</v>
      </c>
      <c r="F71" s="59"/>
      <c r="G71" s="59"/>
    </row>
    <row r="72" spans="1:10" s="66" customFormat="1" ht="21.75" customHeight="1" x14ac:dyDescent="0.3">
      <c r="A72" s="76" t="s">
        <v>377</v>
      </c>
      <c r="B72" s="71" t="s">
        <v>502</v>
      </c>
      <c r="C72" s="72">
        <v>4471727</v>
      </c>
      <c r="D72" s="72">
        <v>447173</v>
      </c>
      <c r="E72" s="73">
        <f t="shared" si="3"/>
        <v>4918900</v>
      </c>
      <c r="F72" s="59"/>
      <c r="G72" s="59"/>
    </row>
    <row r="73" spans="1:10" s="66" customFormat="1" ht="21.75" customHeight="1" x14ac:dyDescent="0.3">
      <c r="A73" s="76" t="s">
        <v>378</v>
      </c>
      <c r="B73" s="71" t="s">
        <v>503</v>
      </c>
      <c r="C73" s="72">
        <v>534545</v>
      </c>
      <c r="D73" s="72">
        <v>53455</v>
      </c>
      <c r="E73" s="73">
        <f t="shared" si="3"/>
        <v>588000</v>
      </c>
      <c r="F73" s="59"/>
      <c r="G73" s="59"/>
    </row>
    <row r="74" spans="1:10" s="66" customFormat="1" ht="21.75" customHeight="1" x14ac:dyDescent="0.3">
      <c r="A74" s="76" t="s">
        <v>228</v>
      </c>
      <c r="B74" s="71" t="s">
        <v>285</v>
      </c>
      <c r="C74" s="72">
        <v>772727</v>
      </c>
      <c r="D74" s="72">
        <v>77273</v>
      </c>
      <c r="E74" s="73">
        <f t="shared" si="3"/>
        <v>850000</v>
      </c>
      <c r="F74" s="59"/>
      <c r="G74" s="59"/>
    </row>
    <row r="75" spans="1:10" s="66" customFormat="1" ht="21.75" customHeight="1" x14ac:dyDescent="0.3">
      <c r="A75" s="76" t="s">
        <v>229</v>
      </c>
      <c r="B75" s="71" t="s">
        <v>286</v>
      </c>
      <c r="C75" s="72">
        <v>3960545</v>
      </c>
      <c r="D75" s="72">
        <v>396055</v>
      </c>
      <c r="E75" s="73">
        <f t="shared" si="3"/>
        <v>4356600</v>
      </c>
      <c r="F75" s="59"/>
      <c r="G75" s="59"/>
    </row>
    <row r="76" spans="1:10" s="66" customFormat="1" ht="21.75" customHeight="1" x14ac:dyDescent="0.3">
      <c r="A76" s="76" t="s">
        <v>379</v>
      </c>
      <c r="B76" s="71" t="s">
        <v>504</v>
      </c>
      <c r="C76" s="72">
        <v>7097272</v>
      </c>
      <c r="D76" s="72">
        <v>709728</v>
      </c>
      <c r="E76" s="73">
        <f t="shared" si="3"/>
        <v>7807000</v>
      </c>
      <c r="F76" s="59"/>
      <c r="G76" s="59"/>
    </row>
    <row r="77" spans="1:10" s="66" customFormat="1" ht="21.75" customHeight="1" x14ac:dyDescent="0.3">
      <c r="A77" s="76" t="s">
        <v>380</v>
      </c>
      <c r="B77" s="71" t="s">
        <v>505</v>
      </c>
      <c r="C77" s="72">
        <v>2087272</v>
      </c>
      <c r="D77" s="72">
        <v>208728</v>
      </c>
      <c r="E77" s="73">
        <f t="shared" si="3"/>
        <v>2296000</v>
      </c>
      <c r="F77" s="59"/>
      <c r="G77" s="59"/>
    </row>
    <row r="78" spans="1:10" s="66" customFormat="1" ht="21.75" customHeight="1" x14ac:dyDescent="0.3">
      <c r="A78" s="76" t="s">
        <v>381</v>
      </c>
      <c r="B78" s="71" t="s">
        <v>506</v>
      </c>
      <c r="C78" s="72">
        <v>1310909</v>
      </c>
      <c r="D78" s="72">
        <v>131091</v>
      </c>
      <c r="E78" s="73">
        <f t="shared" si="3"/>
        <v>1442000</v>
      </c>
      <c r="F78" s="59"/>
      <c r="G78" s="59"/>
    </row>
    <row r="79" spans="1:10" s="66" customFormat="1" ht="21.75" customHeight="1" x14ac:dyDescent="0.3">
      <c r="A79" s="76" t="s">
        <v>382</v>
      </c>
      <c r="B79" s="71" t="s">
        <v>507</v>
      </c>
      <c r="C79" s="72">
        <v>267272</v>
      </c>
      <c r="D79" s="72">
        <v>26728</v>
      </c>
      <c r="E79" s="73">
        <f t="shared" si="3"/>
        <v>294000</v>
      </c>
      <c r="F79" s="59"/>
      <c r="G79" s="59"/>
    </row>
    <row r="80" spans="1:10" s="66" customFormat="1" ht="21.75" customHeight="1" x14ac:dyDescent="0.3">
      <c r="A80" s="76" t="s">
        <v>383</v>
      </c>
      <c r="B80" s="71" t="s">
        <v>508</v>
      </c>
      <c r="C80" s="72">
        <v>1663636</v>
      </c>
      <c r="D80" s="72">
        <v>166364</v>
      </c>
      <c r="E80" s="73">
        <f t="shared" si="3"/>
        <v>1830000</v>
      </c>
      <c r="F80" s="59"/>
      <c r="G80" s="59"/>
    </row>
    <row r="81" spans="1:7" s="66" customFormat="1" ht="21.75" customHeight="1" x14ac:dyDescent="0.3">
      <c r="A81" s="76" t="s">
        <v>230</v>
      </c>
      <c r="B81" s="71" t="s">
        <v>287</v>
      </c>
      <c r="C81" s="72">
        <v>734090</v>
      </c>
      <c r="D81" s="72">
        <v>73410</v>
      </c>
      <c r="E81" s="73">
        <f t="shared" si="3"/>
        <v>807500</v>
      </c>
      <c r="F81" s="59"/>
      <c r="G81" s="59"/>
    </row>
    <row r="82" spans="1:7" s="66" customFormat="1" ht="21.75" customHeight="1" x14ac:dyDescent="0.3">
      <c r="A82" s="76" t="s">
        <v>384</v>
      </c>
      <c r="B82" s="71" t="s">
        <v>509</v>
      </c>
      <c r="C82" s="72">
        <v>1336727</v>
      </c>
      <c r="D82" s="72">
        <v>133673</v>
      </c>
      <c r="E82" s="73">
        <f t="shared" si="3"/>
        <v>1470400</v>
      </c>
      <c r="F82" s="59"/>
      <c r="G82" s="59"/>
    </row>
    <row r="83" spans="1:7" s="66" customFormat="1" ht="21.75" customHeight="1" x14ac:dyDescent="0.3">
      <c r="A83" s="76" t="s">
        <v>231</v>
      </c>
      <c r="B83" s="71" t="s">
        <v>288</v>
      </c>
      <c r="C83" s="72">
        <v>669545</v>
      </c>
      <c r="D83" s="72">
        <v>66955</v>
      </c>
      <c r="E83" s="73">
        <f t="shared" si="3"/>
        <v>736500</v>
      </c>
      <c r="F83" s="59"/>
      <c r="G83" s="59"/>
    </row>
    <row r="84" spans="1:7" s="66" customFormat="1" ht="21.75" customHeight="1" x14ac:dyDescent="0.3">
      <c r="A84" s="76" t="s">
        <v>232</v>
      </c>
      <c r="B84" s="71" t="s">
        <v>289</v>
      </c>
      <c r="C84" s="72">
        <v>664090</v>
      </c>
      <c r="D84" s="72">
        <v>66410</v>
      </c>
      <c r="E84" s="73">
        <f t="shared" si="3"/>
        <v>730500</v>
      </c>
      <c r="F84" s="59"/>
      <c r="G84" s="59"/>
    </row>
    <row r="85" spans="1:7" s="66" customFormat="1" ht="21.75" customHeight="1" x14ac:dyDescent="0.3">
      <c r="A85" s="76" t="s">
        <v>385</v>
      </c>
      <c r="B85" s="71" t="s">
        <v>510</v>
      </c>
      <c r="C85" s="72">
        <v>366363</v>
      </c>
      <c r="D85" s="72">
        <v>36637</v>
      </c>
      <c r="E85" s="73">
        <f t="shared" si="3"/>
        <v>403000</v>
      </c>
      <c r="F85" s="59"/>
      <c r="G85" s="59"/>
    </row>
    <row r="86" spans="1:7" s="66" customFormat="1" ht="21.75" customHeight="1" x14ac:dyDescent="0.3">
      <c r="A86" s="76" t="s">
        <v>386</v>
      </c>
      <c r="B86" s="71" t="s">
        <v>511</v>
      </c>
      <c r="C86" s="72">
        <v>160000</v>
      </c>
      <c r="D86" s="72">
        <v>16000</v>
      </c>
      <c r="E86" s="73">
        <f t="shared" si="3"/>
        <v>176000</v>
      </c>
      <c r="F86" s="59"/>
      <c r="G86" s="59"/>
    </row>
    <row r="87" spans="1:7" s="66" customFormat="1" ht="21.75" customHeight="1" x14ac:dyDescent="0.3">
      <c r="A87" s="76" t="s">
        <v>233</v>
      </c>
      <c r="B87" s="71" t="s">
        <v>290</v>
      </c>
      <c r="C87" s="72">
        <v>1489090</v>
      </c>
      <c r="D87" s="72">
        <v>148910</v>
      </c>
      <c r="E87" s="73">
        <f t="shared" si="3"/>
        <v>1638000</v>
      </c>
      <c r="F87" s="59"/>
      <c r="G87" s="59"/>
    </row>
    <row r="88" spans="1:7" s="66" customFormat="1" ht="21.75" customHeight="1" x14ac:dyDescent="0.3">
      <c r="A88" s="76" t="s">
        <v>234</v>
      </c>
      <c r="B88" s="71" t="s">
        <v>291</v>
      </c>
      <c r="C88" s="72">
        <v>774545</v>
      </c>
      <c r="D88" s="72">
        <v>77455</v>
      </c>
      <c r="E88" s="73">
        <f t="shared" si="3"/>
        <v>852000</v>
      </c>
      <c r="F88" s="59"/>
      <c r="G88" s="59"/>
    </row>
    <row r="89" spans="1:7" s="66" customFormat="1" ht="21.75" customHeight="1" x14ac:dyDescent="0.3">
      <c r="A89" s="76" t="s">
        <v>387</v>
      </c>
      <c r="B89" s="71" t="s">
        <v>512</v>
      </c>
      <c r="C89" s="72">
        <v>3389090</v>
      </c>
      <c r="D89" s="72">
        <v>338910</v>
      </c>
      <c r="E89" s="73">
        <f t="shared" si="3"/>
        <v>3728000</v>
      </c>
      <c r="F89" s="59"/>
      <c r="G89" s="59"/>
    </row>
    <row r="90" spans="1:7" s="66" customFormat="1" ht="21.75" customHeight="1" x14ac:dyDescent="0.3">
      <c r="A90" s="76" t="s">
        <v>235</v>
      </c>
      <c r="B90" s="71" t="s">
        <v>292</v>
      </c>
      <c r="C90" s="72">
        <v>1221272</v>
      </c>
      <c r="D90" s="72">
        <v>122128</v>
      </c>
      <c r="E90" s="73">
        <f t="shared" si="3"/>
        <v>1343400</v>
      </c>
      <c r="F90" s="59"/>
      <c r="G90" s="59"/>
    </row>
    <row r="91" spans="1:7" s="66" customFormat="1" ht="21.75" customHeight="1" x14ac:dyDescent="0.3">
      <c r="A91" s="76" t="s">
        <v>236</v>
      </c>
      <c r="B91" s="71" t="s">
        <v>293</v>
      </c>
      <c r="C91" s="72">
        <v>744545</v>
      </c>
      <c r="D91" s="72">
        <v>74455</v>
      </c>
      <c r="E91" s="73">
        <f t="shared" si="3"/>
        <v>819000</v>
      </c>
      <c r="F91" s="59"/>
      <c r="G91" s="59"/>
    </row>
    <row r="92" spans="1:7" s="66" customFormat="1" ht="21.75" customHeight="1" x14ac:dyDescent="0.3">
      <c r="A92" s="76" t="s">
        <v>237</v>
      </c>
      <c r="B92" s="71" t="s">
        <v>294</v>
      </c>
      <c r="C92" s="72">
        <v>984090</v>
      </c>
      <c r="D92" s="72">
        <v>98410</v>
      </c>
      <c r="E92" s="73">
        <f t="shared" si="3"/>
        <v>1082500</v>
      </c>
      <c r="F92" s="59"/>
      <c r="G92" s="59"/>
    </row>
    <row r="93" spans="1:7" s="66" customFormat="1" ht="21.75" customHeight="1" x14ac:dyDescent="0.3">
      <c r="A93" s="76" t="s">
        <v>388</v>
      </c>
      <c r="B93" s="71" t="s">
        <v>513</v>
      </c>
      <c r="C93" s="72">
        <v>6076363</v>
      </c>
      <c r="D93" s="72">
        <v>607637</v>
      </c>
      <c r="E93" s="73">
        <f t="shared" si="3"/>
        <v>6684000</v>
      </c>
      <c r="F93" s="59"/>
      <c r="G93" s="59"/>
    </row>
    <row r="94" spans="1:7" s="66" customFormat="1" ht="21.75" customHeight="1" x14ac:dyDescent="0.3">
      <c r="A94" s="76" t="s">
        <v>389</v>
      </c>
      <c r="B94" s="71" t="s">
        <v>514</v>
      </c>
      <c r="C94" s="72">
        <v>163636</v>
      </c>
      <c r="D94" s="72">
        <v>16364</v>
      </c>
      <c r="E94" s="73">
        <f t="shared" si="3"/>
        <v>180000</v>
      </c>
      <c r="F94" s="59"/>
      <c r="G94" s="59"/>
    </row>
    <row r="95" spans="1:7" s="66" customFormat="1" ht="21.75" customHeight="1" x14ac:dyDescent="0.3">
      <c r="A95" s="76" t="s">
        <v>238</v>
      </c>
      <c r="B95" s="71" t="s">
        <v>295</v>
      </c>
      <c r="C95" s="72">
        <v>54545</v>
      </c>
      <c r="D95" s="72">
        <v>5455</v>
      </c>
      <c r="E95" s="73">
        <f t="shared" si="3"/>
        <v>60000</v>
      </c>
      <c r="F95" s="59"/>
      <c r="G95" s="59"/>
    </row>
    <row r="96" spans="1:7" s="66" customFormat="1" ht="21.75" customHeight="1" x14ac:dyDescent="0.3">
      <c r="A96" s="76" t="s">
        <v>390</v>
      </c>
      <c r="B96" s="71" t="s">
        <v>515</v>
      </c>
      <c r="C96" s="72">
        <v>3388181</v>
      </c>
      <c r="D96" s="72">
        <v>338819</v>
      </c>
      <c r="E96" s="73">
        <f t="shared" si="3"/>
        <v>3727000</v>
      </c>
      <c r="F96" s="59"/>
      <c r="G96" s="59"/>
    </row>
    <row r="97" spans="1:7" s="66" customFormat="1" ht="21.75" customHeight="1" x14ac:dyDescent="0.3">
      <c r="A97" s="76" t="s">
        <v>239</v>
      </c>
      <c r="B97" s="71" t="s">
        <v>296</v>
      </c>
      <c r="C97" s="72">
        <v>415818</v>
      </c>
      <c r="D97" s="72">
        <v>41582</v>
      </c>
      <c r="E97" s="73">
        <f t="shared" si="3"/>
        <v>457400</v>
      </c>
      <c r="F97" s="59"/>
      <c r="G97" s="59"/>
    </row>
    <row r="98" spans="1:7" s="66" customFormat="1" ht="21.75" customHeight="1" x14ac:dyDescent="0.3">
      <c r="A98" s="76" t="s">
        <v>240</v>
      </c>
      <c r="B98" s="71" t="s">
        <v>297</v>
      </c>
      <c r="C98" s="72">
        <v>986636</v>
      </c>
      <c r="D98" s="72">
        <v>98664</v>
      </c>
      <c r="E98" s="73">
        <f t="shared" si="3"/>
        <v>1085300</v>
      </c>
      <c r="F98" s="59"/>
      <c r="G98" s="59"/>
    </row>
    <row r="99" spans="1:7" s="66" customFormat="1" ht="21.75" customHeight="1" x14ac:dyDescent="0.3">
      <c r="A99" s="76" t="s">
        <v>391</v>
      </c>
      <c r="B99" s="71" t="s">
        <v>516</v>
      </c>
      <c r="C99" s="72">
        <v>79545</v>
      </c>
      <c r="D99" s="72">
        <v>7955</v>
      </c>
      <c r="E99" s="73">
        <f t="shared" si="3"/>
        <v>87500</v>
      </c>
      <c r="F99" s="59"/>
      <c r="G99" s="59"/>
    </row>
    <row r="100" spans="1:7" s="66" customFormat="1" ht="21.75" customHeight="1" x14ac:dyDescent="0.3">
      <c r="A100" s="76" t="s">
        <v>241</v>
      </c>
      <c r="B100" s="71" t="s">
        <v>298</v>
      </c>
      <c r="C100" s="72">
        <v>2088181</v>
      </c>
      <c r="D100" s="72">
        <v>208819</v>
      </c>
      <c r="E100" s="73">
        <f t="shared" si="3"/>
        <v>2297000</v>
      </c>
      <c r="F100" s="59"/>
      <c r="G100" s="59"/>
    </row>
    <row r="101" spans="1:7" s="66" customFormat="1" ht="21.75" customHeight="1" x14ac:dyDescent="0.3">
      <c r="A101" s="76" t="s">
        <v>392</v>
      </c>
      <c r="B101" s="71" t="s">
        <v>517</v>
      </c>
      <c r="C101" s="72">
        <v>290909</v>
      </c>
      <c r="D101" s="72">
        <v>29091</v>
      </c>
      <c r="E101" s="73">
        <f t="shared" si="3"/>
        <v>320000</v>
      </c>
      <c r="F101" s="59"/>
      <c r="G101" s="59"/>
    </row>
    <row r="102" spans="1:7" s="66" customFormat="1" ht="21.75" customHeight="1" x14ac:dyDescent="0.3">
      <c r="A102" s="76" t="s">
        <v>393</v>
      </c>
      <c r="B102" s="71" t="s">
        <v>518</v>
      </c>
      <c r="C102" s="72">
        <v>404500</v>
      </c>
      <c r="D102" s="72">
        <v>40450</v>
      </c>
      <c r="E102" s="73">
        <f t="shared" si="3"/>
        <v>444950</v>
      </c>
      <c r="F102" s="59"/>
      <c r="G102" s="59"/>
    </row>
    <row r="103" spans="1:7" s="66" customFormat="1" ht="21.75" customHeight="1" x14ac:dyDescent="0.3">
      <c r="A103" s="76" t="s">
        <v>394</v>
      </c>
      <c r="B103" s="71" t="s">
        <v>519</v>
      </c>
      <c r="C103" s="72">
        <v>1190500</v>
      </c>
      <c r="D103" s="72">
        <v>119050</v>
      </c>
      <c r="E103" s="73">
        <f t="shared" si="3"/>
        <v>1309550</v>
      </c>
      <c r="F103" s="59"/>
      <c r="G103" s="59"/>
    </row>
    <row r="104" spans="1:7" s="66" customFormat="1" ht="21.75" customHeight="1" x14ac:dyDescent="0.3">
      <c r="A104" s="76" t="s">
        <v>395</v>
      </c>
      <c r="B104" s="71" t="s">
        <v>520</v>
      </c>
      <c r="C104" s="72">
        <v>108090</v>
      </c>
      <c r="D104" s="72">
        <v>10810</v>
      </c>
      <c r="E104" s="73">
        <f t="shared" si="3"/>
        <v>118900</v>
      </c>
      <c r="F104" s="59"/>
      <c r="G104" s="59"/>
    </row>
    <row r="105" spans="1:7" s="66" customFormat="1" ht="21.75" customHeight="1" x14ac:dyDescent="0.3">
      <c r="A105" s="76" t="s">
        <v>396</v>
      </c>
      <c r="B105" s="71" t="s">
        <v>521</v>
      </c>
      <c r="C105" s="72">
        <v>331909</v>
      </c>
      <c r="D105" s="72">
        <v>33191</v>
      </c>
      <c r="E105" s="73">
        <f t="shared" si="3"/>
        <v>365100</v>
      </c>
      <c r="F105" s="59"/>
      <c r="G105" s="59"/>
    </row>
    <row r="106" spans="1:7" s="66" customFormat="1" ht="21.75" customHeight="1" x14ac:dyDescent="0.3">
      <c r="A106" s="76" t="s">
        <v>211</v>
      </c>
      <c r="B106" s="71" t="s">
        <v>268</v>
      </c>
      <c r="C106" s="72">
        <v>395454</v>
      </c>
      <c r="D106" s="72">
        <v>39546</v>
      </c>
      <c r="E106" s="73">
        <f t="shared" si="3"/>
        <v>435000</v>
      </c>
      <c r="F106" s="59"/>
      <c r="G106" s="59"/>
    </row>
    <row r="107" spans="1:7" s="66" customFormat="1" ht="21.75" customHeight="1" x14ac:dyDescent="0.3">
      <c r="A107" s="76" t="s">
        <v>397</v>
      </c>
      <c r="B107" s="71" t="s">
        <v>522</v>
      </c>
      <c r="C107" s="72">
        <v>318181</v>
      </c>
      <c r="D107" s="72">
        <v>31819</v>
      </c>
      <c r="E107" s="73">
        <f t="shared" si="3"/>
        <v>350000</v>
      </c>
      <c r="F107" s="59"/>
      <c r="G107" s="59"/>
    </row>
    <row r="108" spans="1:7" s="66" customFormat="1" ht="21.75" customHeight="1" x14ac:dyDescent="0.3">
      <c r="A108" s="76" t="s">
        <v>398</v>
      </c>
      <c r="B108" s="71" t="s">
        <v>523</v>
      </c>
      <c r="C108" s="72">
        <v>250545</v>
      </c>
      <c r="D108" s="72">
        <v>25055</v>
      </c>
      <c r="E108" s="73">
        <f t="shared" si="3"/>
        <v>275600</v>
      </c>
      <c r="F108" s="59"/>
      <c r="G108" s="59"/>
    </row>
    <row r="109" spans="1:7" s="66" customFormat="1" ht="21.75" customHeight="1" x14ac:dyDescent="0.3">
      <c r="A109" s="76" t="s">
        <v>399</v>
      </c>
      <c r="B109" s="71" t="s">
        <v>524</v>
      </c>
      <c r="C109" s="72">
        <v>327727</v>
      </c>
      <c r="D109" s="72">
        <v>32773</v>
      </c>
      <c r="E109" s="73">
        <f t="shared" si="3"/>
        <v>360500</v>
      </c>
      <c r="F109" s="59"/>
      <c r="G109" s="59"/>
    </row>
    <row r="110" spans="1:7" s="66" customFormat="1" ht="21.75" customHeight="1" x14ac:dyDescent="0.3">
      <c r="A110" s="76" t="s">
        <v>242</v>
      </c>
      <c r="B110" s="71" t="s">
        <v>299</v>
      </c>
      <c r="C110" s="72">
        <v>2669363</v>
      </c>
      <c r="D110" s="72">
        <v>266937</v>
      </c>
      <c r="E110" s="73">
        <f t="shared" si="3"/>
        <v>2936300</v>
      </c>
      <c r="F110" s="59"/>
      <c r="G110" s="59"/>
    </row>
    <row r="111" spans="1:7" s="66" customFormat="1" ht="21.75" customHeight="1" x14ac:dyDescent="0.3">
      <c r="A111" s="76" t="s">
        <v>243</v>
      </c>
      <c r="B111" s="71" t="s">
        <v>300</v>
      </c>
      <c r="C111" s="72">
        <v>8164854</v>
      </c>
      <c r="D111" s="72">
        <v>816486</v>
      </c>
      <c r="E111" s="73">
        <f t="shared" si="3"/>
        <v>8981340</v>
      </c>
      <c r="F111" s="59"/>
      <c r="G111" s="59"/>
    </row>
    <row r="112" spans="1:7" s="66" customFormat="1" ht="21.75" customHeight="1" x14ac:dyDescent="0.3">
      <c r="A112" s="76" t="s">
        <v>244</v>
      </c>
      <c r="B112" s="71" t="s">
        <v>301</v>
      </c>
      <c r="C112" s="72">
        <v>1116727</v>
      </c>
      <c r="D112" s="72">
        <v>111673</v>
      </c>
      <c r="E112" s="73">
        <f t="shared" si="3"/>
        <v>1228400</v>
      </c>
      <c r="F112" s="59"/>
      <c r="G112" s="59"/>
    </row>
    <row r="113" spans="1:7" s="66" customFormat="1" ht="21.75" customHeight="1" x14ac:dyDescent="0.3">
      <c r="A113" s="76" t="s">
        <v>400</v>
      </c>
      <c r="B113" s="71" t="s">
        <v>525</v>
      </c>
      <c r="C113" s="72">
        <v>604545</v>
      </c>
      <c r="D113" s="72">
        <v>60455</v>
      </c>
      <c r="E113" s="73">
        <f t="shared" si="3"/>
        <v>665000</v>
      </c>
      <c r="F113" s="59"/>
      <c r="G113" s="59"/>
    </row>
    <row r="114" spans="1:7" s="66" customFormat="1" ht="21.75" customHeight="1" x14ac:dyDescent="0.3">
      <c r="A114" s="76" t="s">
        <v>245</v>
      </c>
      <c r="B114" s="71" t="s">
        <v>302</v>
      </c>
      <c r="C114" s="72">
        <v>3800090</v>
      </c>
      <c r="D114" s="72">
        <v>380010</v>
      </c>
      <c r="E114" s="73">
        <f t="shared" si="3"/>
        <v>4180100</v>
      </c>
      <c r="F114" s="59"/>
      <c r="G114" s="59"/>
    </row>
    <row r="115" spans="1:7" s="66" customFormat="1" ht="21.75" customHeight="1" x14ac:dyDescent="0.3">
      <c r="A115" s="76" t="s">
        <v>401</v>
      </c>
      <c r="B115" s="71" t="s">
        <v>526</v>
      </c>
      <c r="C115" s="72">
        <v>572363</v>
      </c>
      <c r="D115" s="72">
        <v>57237</v>
      </c>
      <c r="E115" s="73">
        <f t="shared" si="3"/>
        <v>629600</v>
      </c>
      <c r="F115" s="59"/>
      <c r="G115" s="59"/>
    </row>
    <row r="116" spans="1:7" s="66" customFormat="1" ht="21.75" customHeight="1" x14ac:dyDescent="0.3">
      <c r="A116" s="76" t="s">
        <v>402</v>
      </c>
      <c r="B116" s="71" t="s">
        <v>527</v>
      </c>
      <c r="C116" s="72">
        <v>1590909</v>
      </c>
      <c r="D116" s="72">
        <v>159091</v>
      </c>
      <c r="E116" s="73">
        <f t="shared" si="3"/>
        <v>1750000</v>
      </c>
      <c r="F116" s="59"/>
      <c r="G116" s="59"/>
    </row>
    <row r="117" spans="1:7" s="66" customFormat="1" ht="21.75" customHeight="1" x14ac:dyDescent="0.3">
      <c r="A117" s="76" t="s">
        <v>403</v>
      </c>
      <c r="B117" s="71" t="s">
        <v>528</v>
      </c>
      <c r="C117" s="72">
        <v>271818</v>
      </c>
      <c r="D117" s="72">
        <v>27182</v>
      </c>
      <c r="E117" s="73">
        <f t="shared" si="3"/>
        <v>299000</v>
      </c>
      <c r="F117" s="59"/>
      <c r="G117" s="59"/>
    </row>
    <row r="118" spans="1:7" s="66" customFormat="1" ht="21.75" customHeight="1" x14ac:dyDescent="0.3">
      <c r="A118" s="76" t="s">
        <v>404</v>
      </c>
      <c r="B118" s="71" t="s">
        <v>529</v>
      </c>
      <c r="C118" s="72">
        <v>1624363</v>
      </c>
      <c r="D118" s="72">
        <v>162437</v>
      </c>
      <c r="E118" s="73">
        <f t="shared" si="3"/>
        <v>1786800</v>
      </c>
      <c r="F118" s="59"/>
      <c r="G118" s="59"/>
    </row>
    <row r="119" spans="1:7" s="66" customFormat="1" ht="21.75" customHeight="1" x14ac:dyDescent="0.3">
      <c r="A119" s="76" t="s">
        <v>246</v>
      </c>
      <c r="B119" s="71" t="s">
        <v>303</v>
      </c>
      <c r="C119" s="72">
        <v>299090</v>
      </c>
      <c r="D119" s="72">
        <v>29910</v>
      </c>
      <c r="E119" s="73">
        <f t="shared" si="3"/>
        <v>329000</v>
      </c>
      <c r="F119" s="59"/>
      <c r="G119" s="59"/>
    </row>
    <row r="120" spans="1:7" s="66" customFormat="1" ht="21.75" customHeight="1" x14ac:dyDescent="0.3">
      <c r="A120" s="76" t="s">
        <v>247</v>
      </c>
      <c r="B120" s="71" t="s">
        <v>304</v>
      </c>
      <c r="C120" s="72">
        <v>1114272</v>
      </c>
      <c r="D120" s="72">
        <v>111428</v>
      </c>
      <c r="E120" s="73">
        <f t="shared" si="3"/>
        <v>1225700</v>
      </c>
      <c r="F120" s="59"/>
      <c r="G120" s="59"/>
    </row>
    <row r="121" spans="1:7" s="66" customFormat="1" ht="21.75" customHeight="1" x14ac:dyDescent="0.3">
      <c r="A121" s="76" t="s">
        <v>248</v>
      </c>
      <c r="B121" s="71" t="s">
        <v>305</v>
      </c>
      <c r="C121" s="72">
        <v>8905090</v>
      </c>
      <c r="D121" s="72">
        <v>890510</v>
      </c>
      <c r="E121" s="73">
        <f t="shared" si="3"/>
        <v>9795600</v>
      </c>
      <c r="F121" s="59"/>
      <c r="G121" s="59"/>
    </row>
    <row r="122" spans="1:7" s="66" customFormat="1" ht="21.75" customHeight="1" x14ac:dyDescent="0.3">
      <c r="A122" s="76" t="s">
        <v>405</v>
      </c>
      <c r="B122" s="71" t="s">
        <v>530</v>
      </c>
      <c r="C122" s="72">
        <v>10640909</v>
      </c>
      <c r="D122" s="72">
        <v>1064091</v>
      </c>
      <c r="E122" s="73">
        <f t="shared" si="3"/>
        <v>11705000</v>
      </c>
      <c r="F122" s="59"/>
      <c r="G122" s="59"/>
    </row>
    <row r="123" spans="1:7" s="66" customFormat="1" ht="21.75" customHeight="1" x14ac:dyDescent="0.3">
      <c r="A123" s="76" t="s">
        <v>406</v>
      </c>
      <c r="B123" s="71" t="s">
        <v>531</v>
      </c>
      <c r="C123" s="72">
        <v>687272</v>
      </c>
      <c r="D123" s="72">
        <v>68728</v>
      </c>
      <c r="E123" s="73">
        <f t="shared" si="3"/>
        <v>756000</v>
      </c>
      <c r="F123" s="59"/>
      <c r="G123" s="59"/>
    </row>
    <row r="124" spans="1:7" s="66" customFormat="1" ht="21.75" customHeight="1" x14ac:dyDescent="0.3">
      <c r="A124" s="76" t="s">
        <v>407</v>
      </c>
      <c r="B124" s="71" t="s">
        <v>532</v>
      </c>
      <c r="C124" s="72">
        <v>220454</v>
      </c>
      <c r="D124" s="72">
        <v>22046</v>
      </c>
      <c r="E124" s="73">
        <f t="shared" si="3"/>
        <v>242500</v>
      </c>
      <c r="F124" s="59"/>
      <c r="G124" s="59"/>
    </row>
    <row r="125" spans="1:7" s="66" customFormat="1" ht="21.75" customHeight="1" x14ac:dyDescent="0.3">
      <c r="A125" s="76" t="s">
        <v>408</v>
      </c>
      <c r="B125" s="71" t="s">
        <v>533</v>
      </c>
      <c r="C125" s="72">
        <v>1631909</v>
      </c>
      <c r="D125" s="72">
        <v>163191</v>
      </c>
      <c r="E125" s="73">
        <f t="shared" si="3"/>
        <v>1795100</v>
      </c>
      <c r="F125" s="59"/>
      <c r="G125" s="59"/>
    </row>
    <row r="126" spans="1:7" s="66" customFormat="1" ht="21.75" customHeight="1" x14ac:dyDescent="0.3">
      <c r="A126" s="76" t="s">
        <v>249</v>
      </c>
      <c r="B126" s="71" t="s">
        <v>306</v>
      </c>
      <c r="C126" s="72">
        <v>2292727</v>
      </c>
      <c r="D126" s="72">
        <v>229273</v>
      </c>
      <c r="E126" s="73">
        <f t="shared" si="3"/>
        <v>2522000</v>
      </c>
      <c r="F126" s="59"/>
      <c r="G126" s="59"/>
    </row>
    <row r="127" spans="1:7" s="66" customFormat="1" ht="21.75" customHeight="1" x14ac:dyDescent="0.3">
      <c r="A127" s="76" t="s">
        <v>250</v>
      </c>
      <c r="B127" s="71" t="s">
        <v>307</v>
      </c>
      <c r="C127" s="72">
        <v>375909</v>
      </c>
      <c r="D127" s="72">
        <v>37591</v>
      </c>
      <c r="E127" s="73">
        <f t="shared" si="3"/>
        <v>413500</v>
      </c>
      <c r="F127" s="59"/>
      <c r="G127" s="59"/>
    </row>
    <row r="128" spans="1:7" s="66" customFormat="1" ht="21.75" customHeight="1" x14ac:dyDescent="0.3">
      <c r="A128" s="76" t="s">
        <v>409</v>
      </c>
      <c r="B128" s="71" t="s">
        <v>534</v>
      </c>
      <c r="C128" s="72">
        <v>499363</v>
      </c>
      <c r="D128" s="72">
        <v>49937</v>
      </c>
      <c r="E128" s="73">
        <f t="shared" si="3"/>
        <v>549300</v>
      </c>
      <c r="F128" s="59"/>
      <c r="G128" s="59"/>
    </row>
    <row r="129" spans="1:7" s="66" customFormat="1" ht="21.75" customHeight="1" x14ac:dyDescent="0.3">
      <c r="A129" s="76" t="s">
        <v>410</v>
      </c>
      <c r="B129" s="71" t="s">
        <v>535</v>
      </c>
      <c r="C129" s="72">
        <v>419272</v>
      </c>
      <c r="D129" s="72">
        <v>41928</v>
      </c>
      <c r="E129" s="73">
        <f t="shared" si="3"/>
        <v>461200</v>
      </c>
      <c r="F129" s="59"/>
      <c r="G129" s="59"/>
    </row>
    <row r="130" spans="1:7" s="66" customFormat="1" ht="21.75" customHeight="1" x14ac:dyDescent="0.3">
      <c r="A130" s="76" t="s">
        <v>411</v>
      </c>
      <c r="B130" s="71" t="s">
        <v>536</v>
      </c>
      <c r="C130" s="72">
        <v>1011181</v>
      </c>
      <c r="D130" s="72">
        <v>101119</v>
      </c>
      <c r="E130" s="73">
        <f t="shared" si="3"/>
        <v>1112300</v>
      </c>
      <c r="F130" s="59"/>
      <c r="G130" s="59"/>
    </row>
    <row r="131" spans="1:7" s="66" customFormat="1" ht="21.75" customHeight="1" x14ac:dyDescent="0.3">
      <c r="A131" s="76" t="s">
        <v>251</v>
      </c>
      <c r="B131" s="71" t="s">
        <v>308</v>
      </c>
      <c r="C131" s="72">
        <v>3609090</v>
      </c>
      <c r="D131" s="72">
        <v>360910</v>
      </c>
      <c r="E131" s="73">
        <f t="shared" si="3"/>
        <v>3970000</v>
      </c>
      <c r="F131" s="59"/>
      <c r="G131" s="59"/>
    </row>
    <row r="132" spans="1:7" s="66" customFormat="1" ht="21.75" customHeight="1" x14ac:dyDescent="0.3">
      <c r="A132" s="76" t="s">
        <v>412</v>
      </c>
      <c r="B132" s="71" t="s">
        <v>537</v>
      </c>
      <c r="C132" s="72">
        <v>90909</v>
      </c>
      <c r="D132" s="72">
        <v>9091</v>
      </c>
      <c r="E132" s="73">
        <f t="shared" ref="E132:E190" si="4">SUM(C132:D132)</f>
        <v>100000</v>
      </c>
      <c r="F132" s="59"/>
      <c r="G132" s="59"/>
    </row>
    <row r="133" spans="1:7" s="66" customFormat="1" ht="21.75" customHeight="1" x14ac:dyDescent="0.3">
      <c r="A133" s="76" t="s">
        <v>252</v>
      </c>
      <c r="B133" s="71" t="s">
        <v>309</v>
      </c>
      <c r="C133" s="72">
        <v>778909</v>
      </c>
      <c r="D133" s="72">
        <v>77891</v>
      </c>
      <c r="E133" s="73">
        <f t="shared" si="4"/>
        <v>856800</v>
      </c>
      <c r="F133" s="59"/>
      <c r="G133" s="59"/>
    </row>
    <row r="134" spans="1:7" s="66" customFormat="1" ht="21.75" customHeight="1" x14ac:dyDescent="0.3">
      <c r="A134" s="76" t="s">
        <v>413</v>
      </c>
      <c r="B134" s="71" t="s">
        <v>538</v>
      </c>
      <c r="C134" s="72">
        <v>286363</v>
      </c>
      <c r="D134" s="72">
        <v>28637</v>
      </c>
      <c r="E134" s="73">
        <f t="shared" si="4"/>
        <v>315000</v>
      </c>
      <c r="F134" s="59"/>
      <c r="G134" s="59"/>
    </row>
    <row r="135" spans="1:7" s="66" customFormat="1" ht="21.75" customHeight="1" x14ac:dyDescent="0.3">
      <c r="A135" s="76" t="s">
        <v>414</v>
      </c>
      <c r="B135" s="71" t="s">
        <v>539</v>
      </c>
      <c r="C135" s="72">
        <v>3453272</v>
      </c>
      <c r="D135" s="72">
        <v>345328</v>
      </c>
      <c r="E135" s="73">
        <f t="shared" si="4"/>
        <v>3798600</v>
      </c>
      <c r="F135" s="59"/>
      <c r="G135" s="59"/>
    </row>
    <row r="136" spans="1:7" s="66" customFormat="1" ht="21.75" customHeight="1" x14ac:dyDescent="0.3">
      <c r="A136" s="76" t="s">
        <v>253</v>
      </c>
      <c r="B136" s="71" t="s">
        <v>310</v>
      </c>
      <c r="C136" s="72">
        <v>3602090</v>
      </c>
      <c r="D136" s="72">
        <v>360210</v>
      </c>
      <c r="E136" s="73">
        <f t="shared" si="4"/>
        <v>3962300</v>
      </c>
      <c r="F136" s="59"/>
      <c r="G136" s="59"/>
    </row>
    <row r="137" spans="1:7" s="66" customFormat="1" ht="21.75" customHeight="1" x14ac:dyDescent="0.3">
      <c r="A137" s="76" t="s">
        <v>254</v>
      </c>
      <c r="B137" s="71" t="s">
        <v>311</v>
      </c>
      <c r="C137" s="72">
        <v>968545</v>
      </c>
      <c r="D137" s="72">
        <v>96855</v>
      </c>
      <c r="E137" s="73">
        <f t="shared" si="4"/>
        <v>1065400</v>
      </c>
      <c r="F137" s="59"/>
      <c r="G137" s="59"/>
    </row>
    <row r="138" spans="1:7" s="66" customFormat="1" ht="21.75" customHeight="1" x14ac:dyDescent="0.3">
      <c r="A138" s="76" t="s">
        <v>415</v>
      </c>
      <c r="B138" s="71" t="s">
        <v>540</v>
      </c>
      <c r="C138" s="72">
        <v>572727</v>
      </c>
      <c r="D138" s="72">
        <v>57273</v>
      </c>
      <c r="E138" s="73">
        <f t="shared" si="4"/>
        <v>630000</v>
      </c>
      <c r="F138" s="59"/>
      <c r="G138" s="59"/>
    </row>
    <row r="139" spans="1:7" s="66" customFormat="1" ht="21.75" customHeight="1" x14ac:dyDescent="0.3">
      <c r="A139" s="76" t="s">
        <v>416</v>
      </c>
      <c r="B139" s="71" t="s">
        <v>541</v>
      </c>
      <c r="C139" s="72">
        <v>960000</v>
      </c>
      <c r="D139" s="72">
        <v>96000</v>
      </c>
      <c r="E139" s="73">
        <f t="shared" si="4"/>
        <v>1056000</v>
      </c>
      <c r="F139" s="59"/>
      <c r="G139" s="59"/>
    </row>
    <row r="140" spans="1:7" s="66" customFormat="1" ht="21.75" customHeight="1" x14ac:dyDescent="0.3">
      <c r="A140" s="76" t="s">
        <v>417</v>
      </c>
      <c r="B140" s="71" t="s">
        <v>542</v>
      </c>
      <c r="C140" s="72">
        <v>9565454</v>
      </c>
      <c r="D140" s="72">
        <v>956546</v>
      </c>
      <c r="E140" s="73">
        <f t="shared" si="4"/>
        <v>10522000</v>
      </c>
      <c r="F140" s="59"/>
      <c r="G140" s="59"/>
    </row>
    <row r="141" spans="1:7" s="66" customFormat="1" ht="21.75" customHeight="1" x14ac:dyDescent="0.3">
      <c r="A141" s="76" t="s">
        <v>418</v>
      </c>
      <c r="B141" s="71" t="s">
        <v>543</v>
      </c>
      <c r="C141" s="72">
        <v>7440000</v>
      </c>
      <c r="D141" s="72">
        <v>744000</v>
      </c>
      <c r="E141" s="73">
        <f t="shared" si="4"/>
        <v>8184000</v>
      </c>
      <c r="F141" s="59"/>
      <c r="G141" s="59"/>
    </row>
    <row r="142" spans="1:7" s="66" customFormat="1" ht="21.75" customHeight="1" x14ac:dyDescent="0.3">
      <c r="A142" s="76" t="s">
        <v>255</v>
      </c>
      <c r="B142" s="71" t="s">
        <v>312</v>
      </c>
      <c r="C142" s="72">
        <v>9829545</v>
      </c>
      <c r="D142" s="72">
        <v>982955</v>
      </c>
      <c r="E142" s="73">
        <f t="shared" si="4"/>
        <v>10812500</v>
      </c>
      <c r="F142" s="59"/>
      <c r="G142" s="59"/>
    </row>
    <row r="143" spans="1:7" s="66" customFormat="1" ht="21.75" customHeight="1" x14ac:dyDescent="0.3">
      <c r="A143" s="76" t="s">
        <v>419</v>
      </c>
      <c r="B143" s="71" t="s">
        <v>544</v>
      </c>
      <c r="C143" s="72">
        <v>213636</v>
      </c>
      <c r="D143" s="72">
        <v>21364</v>
      </c>
      <c r="E143" s="73">
        <f t="shared" si="4"/>
        <v>235000</v>
      </c>
      <c r="F143" s="59"/>
      <c r="G143" s="59"/>
    </row>
    <row r="144" spans="1:7" s="66" customFormat="1" ht="21.75" customHeight="1" x14ac:dyDescent="0.3">
      <c r="A144" s="76" t="s">
        <v>420</v>
      </c>
      <c r="B144" s="71" t="s">
        <v>545</v>
      </c>
      <c r="C144" s="72">
        <v>6076363</v>
      </c>
      <c r="D144" s="72">
        <v>607637</v>
      </c>
      <c r="E144" s="73">
        <f t="shared" si="4"/>
        <v>6684000</v>
      </c>
      <c r="F144" s="59"/>
      <c r="G144" s="59"/>
    </row>
    <row r="145" spans="1:7" s="66" customFormat="1" ht="21.75" customHeight="1" x14ac:dyDescent="0.3">
      <c r="A145" s="76" t="s">
        <v>256</v>
      </c>
      <c r="B145" s="71" t="s">
        <v>313</v>
      </c>
      <c r="C145" s="72">
        <v>10177727</v>
      </c>
      <c r="D145" s="72">
        <v>1017773</v>
      </c>
      <c r="E145" s="73">
        <f t="shared" si="4"/>
        <v>11195500</v>
      </c>
      <c r="F145" s="59"/>
      <c r="G145" s="59"/>
    </row>
    <row r="146" spans="1:7" s="66" customFormat="1" ht="21.75" customHeight="1" x14ac:dyDescent="0.3">
      <c r="A146" s="76" t="s">
        <v>257</v>
      </c>
      <c r="B146" s="71" t="s">
        <v>314</v>
      </c>
      <c r="C146" s="72">
        <v>9492650</v>
      </c>
      <c r="D146" s="72">
        <v>949265</v>
      </c>
      <c r="E146" s="73">
        <f t="shared" si="4"/>
        <v>10441915</v>
      </c>
      <c r="F146" s="59"/>
      <c r="G146" s="59"/>
    </row>
    <row r="147" spans="1:7" s="66" customFormat="1" ht="21.75" customHeight="1" x14ac:dyDescent="0.3">
      <c r="A147" s="76" t="s">
        <v>421</v>
      </c>
      <c r="B147" s="71" t="s">
        <v>546</v>
      </c>
      <c r="C147" s="72">
        <v>29966363</v>
      </c>
      <c r="D147" s="72">
        <v>2996637</v>
      </c>
      <c r="E147" s="73">
        <f t="shared" si="4"/>
        <v>32963000</v>
      </c>
      <c r="F147" s="59"/>
      <c r="G147" s="59"/>
    </row>
    <row r="148" spans="1:7" s="66" customFormat="1" ht="21.75" customHeight="1" x14ac:dyDescent="0.3">
      <c r="A148" s="76" t="s">
        <v>422</v>
      </c>
      <c r="B148" s="71" t="s">
        <v>547</v>
      </c>
      <c r="C148" s="72">
        <v>18808909</v>
      </c>
      <c r="D148" s="72">
        <v>1880891</v>
      </c>
      <c r="E148" s="73">
        <f t="shared" si="4"/>
        <v>20689800</v>
      </c>
      <c r="F148" s="59"/>
      <c r="G148" s="59"/>
    </row>
    <row r="149" spans="1:7" s="66" customFormat="1" ht="21.75" customHeight="1" x14ac:dyDescent="0.3">
      <c r="A149" s="76" t="s">
        <v>423</v>
      </c>
      <c r="B149" s="71" t="s">
        <v>548</v>
      </c>
      <c r="C149" s="72">
        <v>19561163</v>
      </c>
      <c r="D149" s="72">
        <v>1956117</v>
      </c>
      <c r="E149" s="73">
        <f t="shared" si="4"/>
        <v>21517280</v>
      </c>
      <c r="F149" s="59"/>
      <c r="G149" s="59"/>
    </row>
    <row r="150" spans="1:7" s="66" customFormat="1" ht="21.75" customHeight="1" x14ac:dyDescent="0.3">
      <c r="A150" s="76" t="s">
        <v>258</v>
      </c>
      <c r="B150" s="71" t="s">
        <v>315</v>
      </c>
      <c r="C150" s="72">
        <v>13410000</v>
      </c>
      <c r="D150" s="72">
        <v>1341000</v>
      </c>
      <c r="E150" s="73">
        <f t="shared" si="4"/>
        <v>14751000</v>
      </c>
      <c r="F150" s="59"/>
      <c r="G150" s="59"/>
    </row>
    <row r="151" spans="1:7" s="66" customFormat="1" ht="21.75" customHeight="1" x14ac:dyDescent="0.3">
      <c r="A151" s="76" t="s">
        <v>424</v>
      </c>
      <c r="B151" s="71" t="s">
        <v>549</v>
      </c>
      <c r="C151" s="72">
        <v>218181</v>
      </c>
      <c r="D151" s="72">
        <v>21819</v>
      </c>
      <c r="E151" s="73">
        <f t="shared" si="4"/>
        <v>240000</v>
      </c>
      <c r="F151" s="59"/>
      <c r="G151" s="59"/>
    </row>
    <row r="152" spans="1:7" s="66" customFormat="1" ht="21.75" customHeight="1" x14ac:dyDescent="0.3">
      <c r="A152" s="76" t="s">
        <v>425</v>
      </c>
      <c r="B152" s="71" t="s">
        <v>550</v>
      </c>
      <c r="C152" s="72">
        <v>3417272</v>
      </c>
      <c r="D152" s="72">
        <v>341728</v>
      </c>
      <c r="E152" s="73">
        <f t="shared" si="4"/>
        <v>3759000</v>
      </c>
      <c r="F152" s="59"/>
      <c r="G152" s="59"/>
    </row>
    <row r="153" spans="1:7" s="66" customFormat="1" ht="21.75" customHeight="1" x14ac:dyDescent="0.3">
      <c r="A153" s="76" t="s">
        <v>259</v>
      </c>
      <c r="B153" s="71" t="s">
        <v>316</v>
      </c>
      <c r="C153" s="72">
        <v>2331136</v>
      </c>
      <c r="D153" s="72">
        <v>233114</v>
      </c>
      <c r="E153" s="73">
        <f t="shared" si="4"/>
        <v>2564250</v>
      </c>
      <c r="F153" s="59"/>
      <c r="G153" s="59"/>
    </row>
    <row r="154" spans="1:7" s="66" customFormat="1" ht="21.75" customHeight="1" x14ac:dyDescent="0.3">
      <c r="A154" s="76" t="s">
        <v>426</v>
      </c>
      <c r="B154" s="71" t="s">
        <v>551</v>
      </c>
      <c r="C154" s="72">
        <v>45454</v>
      </c>
      <c r="D154" s="72">
        <v>4546</v>
      </c>
      <c r="E154" s="73">
        <f t="shared" si="4"/>
        <v>50000</v>
      </c>
      <c r="F154" s="59"/>
      <c r="G154" s="59"/>
    </row>
    <row r="155" spans="1:7" s="66" customFormat="1" ht="21.75" customHeight="1" x14ac:dyDescent="0.3">
      <c r="A155" s="76" t="s">
        <v>427</v>
      </c>
      <c r="B155" s="71" t="s">
        <v>552</v>
      </c>
      <c r="C155" s="72">
        <v>469090</v>
      </c>
      <c r="D155" s="72">
        <v>46910</v>
      </c>
      <c r="E155" s="73">
        <f t="shared" si="4"/>
        <v>516000</v>
      </c>
      <c r="F155" s="59"/>
      <c r="G155" s="59"/>
    </row>
    <row r="156" spans="1:7" s="66" customFormat="1" ht="21.75" customHeight="1" x14ac:dyDescent="0.3">
      <c r="A156" s="76" t="s">
        <v>428</v>
      </c>
      <c r="B156" s="71" t="s">
        <v>553</v>
      </c>
      <c r="C156" s="72">
        <v>672727</v>
      </c>
      <c r="D156" s="72">
        <v>67273</v>
      </c>
      <c r="E156" s="73">
        <f t="shared" si="4"/>
        <v>740000</v>
      </c>
      <c r="F156" s="59"/>
      <c r="G156" s="59"/>
    </row>
    <row r="157" spans="1:7" s="66" customFormat="1" ht="21.75" customHeight="1" x14ac:dyDescent="0.3">
      <c r="A157" s="76" t="s">
        <v>429</v>
      </c>
      <c r="B157" s="71" t="s">
        <v>554</v>
      </c>
      <c r="C157" s="72">
        <v>1115454</v>
      </c>
      <c r="D157" s="72">
        <v>111546</v>
      </c>
      <c r="E157" s="73">
        <f t="shared" si="4"/>
        <v>1227000</v>
      </c>
      <c r="F157" s="59"/>
      <c r="G157" s="59"/>
    </row>
    <row r="158" spans="1:7" s="66" customFormat="1" ht="21.75" customHeight="1" x14ac:dyDescent="0.3">
      <c r="A158" s="76" t="s">
        <v>260</v>
      </c>
      <c r="B158" s="71" t="s">
        <v>317</v>
      </c>
      <c r="C158" s="72">
        <v>1347727</v>
      </c>
      <c r="D158" s="72">
        <v>134773</v>
      </c>
      <c r="E158" s="73">
        <f t="shared" si="4"/>
        <v>1482500</v>
      </c>
      <c r="F158" s="59"/>
      <c r="G158" s="59"/>
    </row>
    <row r="159" spans="1:7" s="66" customFormat="1" ht="21.75" customHeight="1" x14ac:dyDescent="0.3">
      <c r="A159" s="76" t="s">
        <v>430</v>
      </c>
      <c r="B159" s="71" t="s">
        <v>555</v>
      </c>
      <c r="C159" s="72">
        <v>2081818</v>
      </c>
      <c r="D159" s="72">
        <v>208182</v>
      </c>
      <c r="E159" s="73">
        <f t="shared" si="4"/>
        <v>2290000</v>
      </c>
      <c r="F159" s="59"/>
      <c r="G159" s="59"/>
    </row>
    <row r="160" spans="1:7" s="66" customFormat="1" ht="21.75" customHeight="1" x14ac:dyDescent="0.3">
      <c r="A160" s="76" t="s">
        <v>431</v>
      </c>
      <c r="B160" s="71" t="s">
        <v>556</v>
      </c>
      <c r="C160" s="72">
        <v>2454545</v>
      </c>
      <c r="D160" s="72">
        <v>245455</v>
      </c>
      <c r="E160" s="73">
        <f t="shared" si="4"/>
        <v>2700000</v>
      </c>
      <c r="F160" s="59"/>
      <c r="G160" s="59"/>
    </row>
    <row r="161" spans="1:7" s="66" customFormat="1" ht="21.75" customHeight="1" x14ac:dyDescent="0.3">
      <c r="A161" s="76" t="s">
        <v>432</v>
      </c>
      <c r="B161" s="71" t="s">
        <v>557</v>
      </c>
      <c r="C161" s="72">
        <v>1178636</v>
      </c>
      <c r="D161" s="72">
        <v>117864</v>
      </c>
      <c r="E161" s="73">
        <f t="shared" si="4"/>
        <v>1296500</v>
      </c>
      <c r="F161" s="59"/>
      <c r="G161" s="59"/>
    </row>
    <row r="162" spans="1:7" s="66" customFormat="1" ht="21.75" customHeight="1" x14ac:dyDescent="0.3">
      <c r="A162" s="76" t="s">
        <v>433</v>
      </c>
      <c r="B162" s="71" t="s">
        <v>558</v>
      </c>
      <c r="C162" s="72">
        <v>827272</v>
      </c>
      <c r="D162" s="72">
        <v>82728</v>
      </c>
      <c r="E162" s="73">
        <f t="shared" si="4"/>
        <v>910000</v>
      </c>
      <c r="F162" s="59"/>
      <c r="G162" s="59"/>
    </row>
    <row r="163" spans="1:7" s="66" customFormat="1" ht="21.75" customHeight="1" x14ac:dyDescent="0.3">
      <c r="A163" s="76" t="s">
        <v>434</v>
      </c>
      <c r="B163" s="71" t="s">
        <v>559</v>
      </c>
      <c r="C163" s="72">
        <v>40524909</v>
      </c>
      <c r="D163" s="72">
        <v>4052491</v>
      </c>
      <c r="E163" s="73">
        <f t="shared" si="4"/>
        <v>44577400</v>
      </c>
      <c r="F163" s="59"/>
      <c r="G163" s="59"/>
    </row>
    <row r="164" spans="1:7" s="66" customFormat="1" ht="21.75" customHeight="1" x14ac:dyDescent="0.3">
      <c r="A164" s="76" t="s">
        <v>262</v>
      </c>
      <c r="B164" s="71" t="s">
        <v>319</v>
      </c>
      <c r="C164" s="72">
        <v>2844363</v>
      </c>
      <c r="D164" s="72">
        <v>284437</v>
      </c>
      <c r="E164" s="73">
        <f t="shared" si="4"/>
        <v>3128800</v>
      </c>
      <c r="F164" s="59"/>
      <c r="G164" s="59"/>
    </row>
    <row r="165" spans="1:7" s="66" customFormat="1" ht="21.75" customHeight="1" x14ac:dyDescent="0.3">
      <c r="A165" s="76" t="s">
        <v>435</v>
      </c>
      <c r="B165" s="71" t="s">
        <v>560</v>
      </c>
      <c r="C165" s="72">
        <v>32727</v>
      </c>
      <c r="D165" s="72">
        <v>3273</v>
      </c>
      <c r="E165" s="73">
        <f t="shared" si="4"/>
        <v>36000</v>
      </c>
      <c r="F165" s="59"/>
      <c r="G165" s="59"/>
    </row>
    <row r="166" spans="1:7" s="66" customFormat="1" ht="21.75" customHeight="1" x14ac:dyDescent="0.3">
      <c r="A166" s="76" t="s">
        <v>436</v>
      </c>
      <c r="B166" s="71" t="s">
        <v>561</v>
      </c>
      <c r="C166" s="72">
        <v>2400000</v>
      </c>
      <c r="D166" s="72">
        <v>240000</v>
      </c>
      <c r="E166" s="73">
        <f t="shared" si="4"/>
        <v>2640000</v>
      </c>
      <c r="F166" s="59"/>
      <c r="G166" s="59"/>
    </row>
    <row r="167" spans="1:7" s="66" customFormat="1" ht="21.75" customHeight="1" x14ac:dyDescent="0.3">
      <c r="A167" s="76" t="s">
        <v>437</v>
      </c>
      <c r="B167" s="71" t="s">
        <v>562</v>
      </c>
      <c r="C167" s="72">
        <v>653454</v>
      </c>
      <c r="D167" s="72">
        <v>65346</v>
      </c>
      <c r="E167" s="73">
        <f t="shared" si="4"/>
        <v>718800</v>
      </c>
      <c r="F167" s="59"/>
      <c r="G167" s="59"/>
    </row>
    <row r="168" spans="1:7" s="66" customFormat="1" ht="21.75" customHeight="1" x14ac:dyDescent="0.3">
      <c r="A168" s="76" t="s">
        <v>263</v>
      </c>
      <c r="B168" s="71" t="s">
        <v>320</v>
      </c>
      <c r="C168" s="72">
        <v>6904090</v>
      </c>
      <c r="D168" s="72">
        <v>690410</v>
      </c>
      <c r="E168" s="73">
        <f t="shared" si="4"/>
        <v>7594500</v>
      </c>
      <c r="F168" s="59"/>
      <c r="G168" s="59"/>
    </row>
    <row r="169" spans="1:7" s="66" customFormat="1" ht="21.75" customHeight="1" x14ac:dyDescent="0.3">
      <c r="A169" s="76" t="s">
        <v>438</v>
      </c>
      <c r="B169" s="71" t="s">
        <v>563</v>
      </c>
      <c r="C169" s="72">
        <v>413636</v>
      </c>
      <c r="D169" s="72">
        <v>41364</v>
      </c>
      <c r="E169" s="73">
        <f t="shared" si="4"/>
        <v>455000</v>
      </c>
      <c r="F169" s="59"/>
      <c r="G169" s="59"/>
    </row>
    <row r="170" spans="1:7" s="66" customFormat="1" ht="21.75" customHeight="1" x14ac:dyDescent="0.3">
      <c r="A170" s="76" t="s">
        <v>264</v>
      </c>
      <c r="B170" s="71" t="s">
        <v>321</v>
      </c>
      <c r="C170" s="72">
        <v>1773363</v>
      </c>
      <c r="D170" s="72">
        <v>177337</v>
      </c>
      <c r="E170" s="73">
        <f t="shared" si="4"/>
        <v>1950700</v>
      </c>
      <c r="F170" s="59"/>
      <c r="G170" s="59"/>
    </row>
    <row r="171" spans="1:7" s="66" customFormat="1" ht="21.75" customHeight="1" x14ac:dyDescent="0.3">
      <c r="A171" s="76" t="s">
        <v>265</v>
      </c>
      <c r="B171" s="71" t="s">
        <v>322</v>
      </c>
      <c r="C171" s="72">
        <v>6588000</v>
      </c>
      <c r="D171" s="72">
        <v>658800</v>
      </c>
      <c r="E171" s="73">
        <f t="shared" si="4"/>
        <v>7246800</v>
      </c>
      <c r="F171" s="59"/>
      <c r="G171" s="59"/>
    </row>
    <row r="172" spans="1:7" s="66" customFormat="1" ht="21.75" customHeight="1" x14ac:dyDescent="0.3">
      <c r="A172" s="76" t="s">
        <v>439</v>
      </c>
      <c r="B172" s="71" t="s">
        <v>564</v>
      </c>
      <c r="C172" s="72">
        <v>1744454</v>
      </c>
      <c r="D172" s="72">
        <v>174446</v>
      </c>
      <c r="E172" s="73">
        <f t="shared" si="4"/>
        <v>1918900</v>
      </c>
      <c r="F172" s="59"/>
      <c r="G172" s="59"/>
    </row>
    <row r="173" spans="1:7" s="66" customFormat="1" ht="21.75" customHeight="1" x14ac:dyDescent="0.3">
      <c r="A173" s="76" t="s">
        <v>440</v>
      </c>
      <c r="B173" s="71" t="s">
        <v>565</v>
      </c>
      <c r="C173" s="72">
        <v>172727</v>
      </c>
      <c r="D173" s="72">
        <v>17273</v>
      </c>
      <c r="E173" s="73">
        <f t="shared" si="4"/>
        <v>190000</v>
      </c>
      <c r="F173" s="59"/>
      <c r="G173" s="59"/>
    </row>
    <row r="174" spans="1:7" s="66" customFormat="1" ht="21.75" customHeight="1" x14ac:dyDescent="0.3">
      <c r="A174" s="76" t="s">
        <v>234</v>
      </c>
      <c r="B174" s="71" t="s">
        <v>566</v>
      </c>
      <c r="C174" s="72">
        <v>260909</v>
      </c>
      <c r="D174" s="72">
        <v>26091</v>
      </c>
      <c r="E174" s="73">
        <f t="shared" si="4"/>
        <v>287000</v>
      </c>
      <c r="F174" s="59"/>
      <c r="G174" s="59"/>
    </row>
    <row r="175" spans="1:7" s="66" customFormat="1" ht="21.75" customHeight="1" x14ac:dyDescent="0.3">
      <c r="A175" s="76" t="s">
        <v>441</v>
      </c>
      <c r="B175" s="71" t="s">
        <v>567</v>
      </c>
      <c r="C175" s="72">
        <v>1290000</v>
      </c>
      <c r="D175" s="72">
        <v>129000</v>
      </c>
      <c r="E175" s="73">
        <f t="shared" si="4"/>
        <v>1419000</v>
      </c>
      <c r="F175" s="59"/>
      <c r="G175" s="59"/>
    </row>
    <row r="176" spans="1:7" s="66" customFormat="1" ht="21.75" customHeight="1" x14ac:dyDescent="0.3">
      <c r="A176" s="76" t="s">
        <v>266</v>
      </c>
      <c r="B176" s="71" t="s">
        <v>323</v>
      </c>
      <c r="C176" s="72">
        <v>11683127</v>
      </c>
      <c r="D176" s="72">
        <v>1168313</v>
      </c>
      <c r="E176" s="73">
        <f t="shared" si="4"/>
        <v>12851440</v>
      </c>
      <c r="F176" s="59"/>
      <c r="G176" s="59"/>
    </row>
    <row r="177" spans="1:7" s="66" customFormat="1" ht="21.75" customHeight="1" x14ac:dyDescent="0.3">
      <c r="A177" s="76" t="s">
        <v>442</v>
      </c>
      <c r="B177" s="71" t="s">
        <v>568</v>
      </c>
      <c r="C177" s="72">
        <v>38181</v>
      </c>
      <c r="D177" s="72">
        <v>3819</v>
      </c>
      <c r="E177" s="73">
        <f t="shared" si="4"/>
        <v>42000</v>
      </c>
      <c r="F177" s="59"/>
      <c r="G177" s="59"/>
    </row>
    <row r="178" spans="1:7" s="66" customFormat="1" ht="21.75" customHeight="1" x14ac:dyDescent="0.3">
      <c r="A178" s="76" t="s">
        <v>443</v>
      </c>
      <c r="B178" s="71" t="s">
        <v>569</v>
      </c>
      <c r="C178" s="72">
        <v>8372000</v>
      </c>
      <c r="D178" s="72">
        <v>837200</v>
      </c>
      <c r="E178" s="73">
        <f t="shared" si="4"/>
        <v>9209200</v>
      </c>
      <c r="F178" s="59"/>
      <c r="G178" s="59"/>
    </row>
    <row r="179" spans="1:7" s="66" customFormat="1" ht="21.75" customHeight="1" x14ac:dyDescent="0.3">
      <c r="A179" s="76" t="s">
        <v>267</v>
      </c>
      <c r="B179" s="71" t="s">
        <v>324</v>
      </c>
      <c r="C179" s="72">
        <v>471981</v>
      </c>
      <c r="D179" s="72">
        <v>47199</v>
      </c>
      <c r="E179" s="73">
        <f t="shared" si="4"/>
        <v>519180</v>
      </c>
      <c r="F179" s="59"/>
      <c r="G179" s="59"/>
    </row>
    <row r="180" spans="1:7" s="66" customFormat="1" ht="21.75" customHeight="1" x14ac:dyDescent="0.3">
      <c r="A180" s="76" t="s">
        <v>444</v>
      </c>
      <c r="B180" s="71" t="s">
        <v>570</v>
      </c>
      <c r="C180" s="72">
        <v>-31818</v>
      </c>
      <c r="D180" s="72">
        <v>-3182</v>
      </c>
      <c r="E180" s="73">
        <f t="shared" si="4"/>
        <v>-35000</v>
      </c>
      <c r="F180" s="59"/>
      <c r="G180" s="59"/>
    </row>
    <row r="181" spans="1:7" s="66" customFormat="1" ht="21.75" customHeight="1" x14ac:dyDescent="0.3">
      <c r="A181" s="76" t="s">
        <v>20</v>
      </c>
      <c r="B181" s="71" t="s">
        <v>21</v>
      </c>
      <c r="C181" s="72">
        <v>22500</v>
      </c>
      <c r="D181" s="72">
        <v>2250</v>
      </c>
      <c r="E181" s="73">
        <f t="shared" si="4"/>
        <v>24750</v>
      </c>
      <c r="F181" s="59"/>
      <c r="G181" s="59"/>
    </row>
    <row r="182" spans="1:7" s="66" customFormat="1" ht="21.75" customHeight="1" x14ac:dyDescent="0.3">
      <c r="A182" s="76" t="s">
        <v>445</v>
      </c>
      <c r="B182" s="71" t="s">
        <v>571</v>
      </c>
      <c r="C182" s="72">
        <v>3054545</v>
      </c>
      <c r="D182" s="72">
        <v>305455</v>
      </c>
      <c r="E182" s="73">
        <f t="shared" si="4"/>
        <v>3360000</v>
      </c>
      <c r="F182" s="59"/>
      <c r="G182" s="59"/>
    </row>
    <row r="183" spans="1:7" s="66" customFormat="1" ht="21.75" customHeight="1" x14ac:dyDescent="0.3">
      <c r="A183" s="76" t="s">
        <v>446</v>
      </c>
      <c r="B183" s="71" t="s">
        <v>572</v>
      </c>
      <c r="C183" s="72">
        <v>3475101</v>
      </c>
      <c r="D183" s="72">
        <v>347511</v>
      </c>
      <c r="E183" s="73">
        <f t="shared" si="4"/>
        <v>3822612</v>
      </c>
      <c r="F183" s="59"/>
      <c r="G183" s="59"/>
    </row>
    <row r="184" spans="1:7" s="66" customFormat="1" ht="21.75" customHeight="1" x14ac:dyDescent="0.3">
      <c r="A184" s="76" t="s">
        <v>447</v>
      </c>
      <c r="B184" s="71" t="s">
        <v>573</v>
      </c>
      <c r="C184" s="72">
        <v>2792727</v>
      </c>
      <c r="D184" s="72">
        <v>279273</v>
      </c>
      <c r="E184" s="73">
        <f t="shared" si="4"/>
        <v>3072000</v>
      </c>
      <c r="F184" s="59"/>
      <c r="G184" s="59"/>
    </row>
    <row r="185" spans="1:7" s="66" customFormat="1" ht="21.75" customHeight="1" x14ac:dyDescent="0.3">
      <c r="A185" s="76" t="s">
        <v>448</v>
      </c>
      <c r="B185" s="71" t="s">
        <v>573</v>
      </c>
      <c r="C185" s="72">
        <v>19096363</v>
      </c>
      <c r="D185" s="72">
        <v>1909637</v>
      </c>
      <c r="E185" s="73">
        <f t="shared" si="4"/>
        <v>21006000</v>
      </c>
      <c r="F185" s="59"/>
      <c r="G185" s="59"/>
    </row>
    <row r="186" spans="1:7" s="66" customFormat="1" ht="21.75" customHeight="1" x14ac:dyDescent="0.3">
      <c r="A186" s="76" t="s">
        <v>449</v>
      </c>
      <c r="B186" s="71" t="s">
        <v>574</v>
      </c>
      <c r="C186" s="72">
        <v>-109090</v>
      </c>
      <c r="D186" s="72">
        <v>-10910</v>
      </c>
      <c r="E186" s="73">
        <f t="shared" si="4"/>
        <v>-120000</v>
      </c>
      <c r="F186" s="59"/>
      <c r="G186" s="59"/>
    </row>
    <row r="187" spans="1:7" s="66" customFormat="1" ht="21.75" customHeight="1" x14ac:dyDescent="0.3">
      <c r="A187" s="76" t="s">
        <v>447</v>
      </c>
      <c r="B187" s="71" t="s">
        <v>573</v>
      </c>
      <c r="C187" s="72">
        <v>2967272</v>
      </c>
      <c r="D187" s="72">
        <v>296728</v>
      </c>
      <c r="E187" s="73">
        <f t="shared" si="4"/>
        <v>3264000</v>
      </c>
      <c r="F187" s="59"/>
      <c r="G187" s="59"/>
    </row>
    <row r="188" spans="1:7" s="66" customFormat="1" ht="21.75" customHeight="1" x14ac:dyDescent="0.3">
      <c r="A188" s="76" t="s">
        <v>448</v>
      </c>
      <c r="B188" s="71" t="s">
        <v>573</v>
      </c>
      <c r="C188" s="72">
        <v>-484545</v>
      </c>
      <c r="D188" s="72">
        <v>-48455</v>
      </c>
      <c r="E188" s="73">
        <f t="shared" si="4"/>
        <v>-533000</v>
      </c>
      <c r="F188" s="59"/>
      <c r="G188" s="59"/>
    </row>
    <row r="189" spans="1:7" s="66" customFormat="1" ht="21.75" customHeight="1" x14ac:dyDescent="0.3">
      <c r="A189" s="76" t="s">
        <v>448</v>
      </c>
      <c r="B189" s="71" t="s">
        <v>573</v>
      </c>
      <c r="C189" s="72">
        <v>7156363</v>
      </c>
      <c r="D189" s="72">
        <v>715637</v>
      </c>
      <c r="E189" s="73">
        <f t="shared" si="4"/>
        <v>7872000</v>
      </c>
      <c r="F189" s="59"/>
      <c r="G189" s="59"/>
    </row>
    <row r="190" spans="1:7" s="66" customFormat="1" ht="21.75" customHeight="1" x14ac:dyDescent="0.3">
      <c r="A190" s="76" t="s">
        <v>444</v>
      </c>
      <c r="B190" s="71" t="s">
        <v>570</v>
      </c>
      <c r="C190" s="72">
        <v>202727</v>
      </c>
      <c r="D190" s="72">
        <v>20273</v>
      </c>
      <c r="E190" s="73">
        <f t="shared" si="4"/>
        <v>223000</v>
      </c>
      <c r="F190" s="59"/>
      <c r="G190" s="59"/>
    </row>
    <row r="191" spans="1:7" s="66" customFormat="1" ht="21.75" customHeight="1" thickBot="1" x14ac:dyDescent="0.35">
      <c r="A191" s="115" t="s">
        <v>206</v>
      </c>
      <c r="B191" s="116"/>
      <c r="C191" s="74">
        <f>SUM(C3:C190)</f>
        <v>830280355</v>
      </c>
      <c r="D191" s="74">
        <f t="shared" ref="D191:E191" si="5">SUM(D3:D190)</f>
        <v>83028127</v>
      </c>
      <c r="E191" s="75">
        <f t="shared" si="5"/>
        <v>913308482</v>
      </c>
      <c r="F191" s="59"/>
      <c r="G191" s="59"/>
    </row>
  </sheetData>
  <mergeCells count="4">
    <mergeCell ref="A1:E1"/>
    <mergeCell ref="F1:J1"/>
    <mergeCell ref="F63:G63"/>
    <mergeCell ref="A191:B19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6" sqref="D16"/>
    </sheetView>
  </sheetViews>
  <sheetFormatPr defaultRowHeight="16.5" x14ac:dyDescent="0.3"/>
  <cols>
    <col min="1" max="1" width="13.625" customWidth="1"/>
    <col min="2" max="4" width="17" customWidth="1"/>
  </cols>
  <sheetData>
    <row r="1" spans="1:4" ht="33.75" customHeight="1" thickBot="1" x14ac:dyDescent="0.35">
      <c r="A1" s="108" t="s">
        <v>583</v>
      </c>
      <c r="B1" s="108"/>
      <c r="C1" s="108"/>
      <c r="D1" s="108"/>
    </row>
    <row r="2" spans="1:4" ht="25.5" customHeight="1" x14ac:dyDescent="0.3">
      <c r="A2" s="81" t="s">
        <v>582</v>
      </c>
      <c r="B2" s="82" t="s">
        <v>578</v>
      </c>
      <c r="C2" s="82" t="s">
        <v>209</v>
      </c>
      <c r="D2" s="83" t="s">
        <v>206</v>
      </c>
    </row>
    <row r="3" spans="1:4" ht="25.5" customHeight="1" x14ac:dyDescent="0.3">
      <c r="A3" s="84" t="s">
        <v>579</v>
      </c>
      <c r="B3" s="85">
        <f>'2016.10 향천매출'!H70</f>
        <v>852081875</v>
      </c>
      <c r="C3" s="85">
        <f>'2016.10 향천매출'!I70</f>
        <v>83028127</v>
      </c>
      <c r="D3" s="86">
        <f>'2016.10 향천매출'!J70</f>
        <v>935110002</v>
      </c>
    </row>
    <row r="4" spans="1:4" ht="25.5" customHeight="1" x14ac:dyDescent="0.3">
      <c r="A4" s="84" t="s">
        <v>580</v>
      </c>
      <c r="B4" s="85">
        <f>'2016.10 향천매입'!H39</f>
        <v>1092058548</v>
      </c>
      <c r="C4" s="85">
        <f>'2016.10 향천매입'!I39</f>
        <v>104944646</v>
      </c>
      <c r="D4" s="86">
        <f>'2016.10 향천매입'!J39</f>
        <v>1197003194</v>
      </c>
    </row>
    <row r="5" spans="1:4" ht="25.5" customHeight="1" thickBot="1" x14ac:dyDescent="0.35">
      <c r="A5" s="87" t="s">
        <v>581</v>
      </c>
      <c r="B5" s="88">
        <f>B3-B4</f>
        <v>-239976673</v>
      </c>
      <c r="C5" s="88">
        <f t="shared" ref="C5:D5" si="0">C3-C4</f>
        <v>-21916519</v>
      </c>
      <c r="D5" s="89">
        <f t="shared" si="0"/>
        <v>-261893192</v>
      </c>
    </row>
  </sheetData>
  <mergeCells count="1">
    <mergeCell ref="A1:D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2016.10 HC매입</vt:lpstr>
      <vt:lpstr>2016.10 HC매출</vt:lpstr>
      <vt:lpstr>HC</vt:lpstr>
      <vt:lpstr>2016.10 향천매입</vt:lpstr>
      <vt:lpstr>2016.10 향천매출</vt:lpstr>
      <vt:lpstr>향천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2016-11-18T02:55:41Z</dcterms:created>
  <dcterms:modified xsi:type="dcterms:W3CDTF">2016-11-18T09:16:56Z</dcterms:modified>
</cp:coreProperties>
</file>